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4065" yWindow="1500" windowWidth="9540" windowHeight="1740" tabRatio="775" activeTab="2"/>
  </bookViews>
  <sheets>
    <sheet name="Budget" sheetId="33" r:id="rId1"/>
    <sheet name="YTD Analysis" sheetId="1" r:id="rId2"/>
    <sheet name="Jan" sheetId="20" r:id="rId3"/>
    <sheet name="Feb" sheetId="45" r:id="rId4"/>
    <sheet name="Mar" sheetId="46" r:id="rId5"/>
    <sheet name="Apr" sheetId="47" r:id="rId6"/>
    <sheet name="May" sheetId="48" r:id="rId7"/>
    <sheet name="Jun" sheetId="49" r:id="rId8"/>
    <sheet name="Jul" sheetId="50" r:id="rId9"/>
    <sheet name="Aug" sheetId="51" r:id="rId10"/>
    <sheet name="Sep" sheetId="52" r:id="rId11"/>
    <sheet name="Oct" sheetId="54" r:id="rId12"/>
    <sheet name="Nov" sheetId="55" r:id="rId13"/>
    <sheet name="Dec" sheetId="56" r:id="rId14"/>
  </sheets>
  <definedNames>
    <definedName name="_xlnm._FilterDatabase" localSheetId="5" hidden="1">Apr!$A$1:$E$250</definedName>
    <definedName name="_xlnm._FilterDatabase" localSheetId="9" hidden="1">Aug!$A$1:$E$250</definedName>
    <definedName name="_xlnm._FilterDatabase" localSheetId="13" hidden="1">Dec!$A$1:$E$250</definedName>
    <definedName name="_xlnm._FilterDatabase" localSheetId="3" hidden="1">Feb!$A$1:$E$250</definedName>
    <definedName name="_xlnm._FilterDatabase" localSheetId="2" hidden="1">Jan!$A$1:$E$249</definedName>
    <definedName name="_xlnm._FilterDatabase" localSheetId="8" hidden="1">Jul!$A$1:$E$250</definedName>
    <definedName name="_xlnm._FilterDatabase" localSheetId="7" hidden="1">Jun!$A$1:$E$250</definedName>
    <definedName name="_xlnm._FilterDatabase" localSheetId="4" hidden="1">Mar!$A$1:$E$250</definedName>
    <definedName name="_xlnm._FilterDatabase" localSheetId="6" hidden="1">May!$A$1:$E$250</definedName>
    <definedName name="_xlnm._FilterDatabase" localSheetId="12" hidden="1">Nov!$A$1:$E$250</definedName>
    <definedName name="_xlnm._FilterDatabase" localSheetId="11" hidden="1">Oct!$A$1:$E$250</definedName>
    <definedName name="_xlnm._FilterDatabase" localSheetId="10" hidden="1">Sep!$A$1:$E$250</definedName>
    <definedName name="Catagory">Budget!$O$1:$O$3</definedName>
    <definedName name="Categories" localSheetId="5">Apr!#REF!</definedName>
    <definedName name="Categories" localSheetId="9">Aug!#REF!</definedName>
    <definedName name="Categories" localSheetId="13">Dec!#REF!</definedName>
    <definedName name="Categories" localSheetId="3">Feb!#REF!</definedName>
    <definedName name="Categories" localSheetId="2">Jan!#REF!</definedName>
    <definedName name="Categories" localSheetId="8">Jul!#REF!</definedName>
    <definedName name="Categories" localSheetId="7">Jun!#REF!</definedName>
    <definedName name="Categories" localSheetId="4">Mar!#REF!</definedName>
    <definedName name="Categories" localSheetId="6">May!#REF!</definedName>
    <definedName name="Categories" localSheetId="12">Nov!#REF!</definedName>
    <definedName name="Categories" localSheetId="11">Oct!#REF!</definedName>
    <definedName name="Categories" localSheetId="10">Sep!#REF!</definedName>
    <definedName name="Fixed">Budget!$F$4:$F$33</definedName>
    <definedName name="Income">Budget!$I$3:$I$9</definedName>
    <definedName name="Type">Budget!$O$1:$O$3</definedName>
    <definedName name="Variable">Budget!$B$4:$B$33</definedName>
  </definedNames>
  <calcPr calcId="125725"/>
</workbook>
</file>

<file path=xl/calcChain.xml><?xml version="1.0" encoding="utf-8"?>
<calcChain xmlns="http://schemas.openxmlformats.org/spreadsheetml/2006/main">
  <c r="H33" i="1"/>
  <c r="H34"/>
  <c r="J13" i="56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12"/>
  <c r="R34" i="1"/>
  <c r="Q34"/>
  <c r="P34"/>
  <c r="O34"/>
  <c r="N34"/>
  <c r="M34"/>
  <c r="L34"/>
  <c r="K34"/>
  <c r="J34"/>
  <c r="I34"/>
  <c r="S33"/>
  <c r="R33"/>
  <c r="Q33"/>
  <c r="P33"/>
  <c r="O33"/>
  <c r="N33"/>
  <c r="M33"/>
  <c r="L33"/>
  <c r="K33"/>
  <c r="J33"/>
  <c r="I33"/>
  <c r="I4"/>
  <c r="J4"/>
  <c r="K4"/>
  <c r="L4"/>
  <c r="M4"/>
  <c r="N4"/>
  <c r="O4"/>
  <c r="P4"/>
  <c r="Q4"/>
  <c r="R4"/>
  <c r="S4"/>
  <c r="I5"/>
  <c r="J5"/>
  <c r="K5"/>
  <c r="L5"/>
  <c r="M5"/>
  <c r="N5"/>
  <c r="O5"/>
  <c r="P5"/>
  <c r="Q5"/>
  <c r="R5"/>
  <c r="S5"/>
  <c r="I6"/>
  <c r="J6"/>
  <c r="K6"/>
  <c r="L6"/>
  <c r="M6"/>
  <c r="N6"/>
  <c r="O6"/>
  <c r="P6"/>
  <c r="Q6"/>
  <c r="R6"/>
  <c r="S6"/>
  <c r="I7"/>
  <c r="J7"/>
  <c r="K7"/>
  <c r="L7"/>
  <c r="M7"/>
  <c r="N7"/>
  <c r="O7"/>
  <c r="P7"/>
  <c r="Q7"/>
  <c r="R7"/>
  <c r="S7"/>
  <c r="I8"/>
  <c r="J8"/>
  <c r="K8"/>
  <c r="L8"/>
  <c r="M8"/>
  <c r="N8"/>
  <c r="O8"/>
  <c r="P8"/>
  <c r="Q8"/>
  <c r="R8"/>
  <c r="S8"/>
  <c r="I9"/>
  <c r="J9"/>
  <c r="K9"/>
  <c r="L9"/>
  <c r="M9"/>
  <c r="N9"/>
  <c r="O9"/>
  <c r="P9"/>
  <c r="Q9"/>
  <c r="R9"/>
  <c r="S9"/>
  <c r="I10"/>
  <c r="J10"/>
  <c r="K10"/>
  <c r="L10"/>
  <c r="M10"/>
  <c r="N10"/>
  <c r="O10"/>
  <c r="P10"/>
  <c r="Q10"/>
  <c r="R10"/>
  <c r="S10"/>
  <c r="I11"/>
  <c r="J11"/>
  <c r="K11"/>
  <c r="L11"/>
  <c r="M11"/>
  <c r="N11"/>
  <c r="O11"/>
  <c r="P11"/>
  <c r="Q11"/>
  <c r="R11"/>
  <c r="S11"/>
  <c r="I12"/>
  <c r="J12"/>
  <c r="K12"/>
  <c r="L12"/>
  <c r="M12"/>
  <c r="N12"/>
  <c r="O12"/>
  <c r="P12"/>
  <c r="Q12"/>
  <c r="R12"/>
  <c r="S12"/>
  <c r="I13"/>
  <c r="J13"/>
  <c r="K13"/>
  <c r="L13"/>
  <c r="M13"/>
  <c r="N13"/>
  <c r="O13"/>
  <c r="P13"/>
  <c r="Q13"/>
  <c r="R13"/>
  <c r="S13"/>
  <c r="I14"/>
  <c r="J14"/>
  <c r="K14"/>
  <c r="L14"/>
  <c r="M14"/>
  <c r="N14"/>
  <c r="O14"/>
  <c r="P14"/>
  <c r="Q14"/>
  <c r="R14"/>
  <c r="S14"/>
  <c r="I15"/>
  <c r="J15"/>
  <c r="K15"/>
  <c r="L15"/>
  <c r="M15"/>
  <c r="N15"/>
  <c r="O15"/>
  <c r="P15"/>
  <c r="Q15"/>
  <c r="R15"/>
  <c r="S15"/>
  <c r="I16"/>
  <c r="J16"/>
  <c r="K16"/>
  <c r="L16"/>
  <c r="M16"/>
  <c r="N16"/>
  <c r="O16"/>
  <c r="P16"/>
  <c r="Q16"/>
  <c r="R16"/>
  <c r="S16"/>
  <c r="I17"/>
  <c r="J17"/>
  <c r="K17"/>
  <c r="L17"/>
  <c r="M17"/>
  <c r="N17"/>
  <c r="O17"/>
  <c r="P17"/>
  <c r="Q17"/>
  <c r="R17"/>
  <c r="S17"/>
  <c r="I18"/>
  <c r="J18"/>
  <c r="K18"/>
  <c r="L18"/>
  <c r="M18"/>
  <c r="N18"/>
  <c r="O18"/>
  <c r="P18"/>
  <c r="Q18"/>
  <c r="R18"/>
  <c r="S18"/>
  <c r="I19"/>
  <c r="J19"/>
  <c r="K19"/>
  <c r="L19"/>
  <c r="M19"/>
  <c r="N19"/>
  <c r="O19"/>
  <c r="P19"/>
  <c r="Q19"/>
  <c r="R19"/>
  <c r="S19"/>
  <c r="I20"/>
  <c r="J20"/>
  <c r="K20"/>
  <c r="L20"/>
  <c r="M20"/>
  <c r="N20"/>
  <c r="O20"/>
  <c r="P20"/>
  <c r="Q20"/>
  <c r="R20"/>
  <c r="S20"/>
  <c r="I21"/>
  <c r="J21"/>
  <c r="K21"/>
  <c r="L21"/>
  <c r="M21"/>
  <c r="N21"/>
  <c r="O21"/>
  <c r="P21"/>
  <c r="Q21"/>
  <c r="R21"/>
  <c r="S21"/>
  <c r="I22"/>
  <c r="J22"/>
  <c r="K22"/>
  <c r="L22"/>
  <c r="M22"/>
  <c r="N22"/>
  <c r="O22"/>
  <c r="P22"/>
  <c r="Q22"/>
  <c r="R22"/>
  <c r="S22"/>
  <c r="I23"/>
  <c r="J23"/>
  <c r="K23"/>
  <c r="L23"/>
  <c r="M23"/>
  <c r="N23"/>
  <c r="O23"/>
  <c r="P23"/>
  <c r="Q23"/>
  <c r="R23"/>
  <c r="S23"/>
  <c r="I24"/>
  <c r="J24"/>
  <c r="K24"/>
  <c r="L24"/>
  <c r="M24"/>
  <c r="N24"/>
  <c r="O24"/>
  <c r="P24"/>
  <c r="Q24"/>
  <c r="R24"/>
  <c r="S24"/>
  <c r="I25"/>
  <c r="J25"/>
  <c r="K25"/>
  <c r="L25"/>
  <c r="M25"/>
  <c r="N25"/>
  <c r="O25"/>
  <c r="P25"/>
  <c r="Q25"/>
  <c r="R25"/>
  <c r="S25"/>
  <c r="I26"/>
  <c r="J26"/>
  <c r="K26"/>
  <c r="L26"/>
  <c r="M26"/>
  <c r="N26"/>
  <c r="O26"/>
  <c r="P26"/>
  <c r="Q26"/>
  <c r="R26"/>
  <c r="S26"/>
  <c r="I27"/>
  <c r="J27"/>
  <c r="K27"/>
  <c r="L27"/>
  <c r="M27"/>
  <c r="N27"/>
  <c r="O27"/>
  <c r="P27"/>
  <c r="Q27"/>
  <c r="R27"/>
  <c r="S27"/>
  <c r="I28"/>
  <c r="J28"/>
  <c r="K28"/>
  <c r="L28"/>
  <c r="M28"/>
  <c r="N28"/>
  <c r="O28"/>
  <c r="P28"/>
  <c r="Q28"/>
  <c r="R28"/>
  <c r="S28"/>
  <c r="I29"/>
  <c r="J29"/>
  <c r="K29"/>
  <c r="L29"/>
  <c r="M29"/>
  <c r="N29"/>
  <c r="O29"/>
  <c r="P29"/>
  <c r="Q29"/>
  <c r="R29"/>
  <c r="S29"/>
  <c r="I30"/>
  <c r="J30"/>
  <c r="K30"/>
  <c r="L30"/>
  <c r="M30"/>
  <c r="N30"/>
  <c r="O30"/>
  <c r="P30"/>
  <c r="Q30"/>
  <c r="R30"/>
  <c r="S30"/>
  <c r="I31"/>
  <c r="J31"/>
  <c r="K31"/>
  <c r="L31"/>
  <c r="M31"/>
  <c r="N31"/>
  <c r="O31"/>
  <c r="P31"/>
  <c r="Q31"/>
  <c r="R31"/>
  <c r="S31"/>
  <c r="I32"/>
  <c r="J32"/>
  <c r="K32"/>
  <c r="L32"/>
  <c r="M32"/>
  <c r="N32"/>
  <c r="O32"/>
  <c r="P32"/>
  <c r="Q32"/>
  <c r="R32"/>
  <c r="S32"/>
  <c r="S3"/>
  <c r="R3"/>
  <c r="Q3"/>
  <c r="P3"/>
  <c r="O3"/>
  <c r="N3"/>
  <c r="M3"/>
  <c r="L3"/>
  <c r="K3"/>
  <c r="J3"/>
  <c r="I3"/>
  <c r="F4" i="56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3"/>
  <c r="F4" i="5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3"/>
  <c r="F4" i="5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3"/>
  <c r="F4" i="52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3"/>
  <c r="F4" i="5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3"/>
  <c r="F4" i="50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3"/>
  <c r="F4" i="49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3"/>
  <c r="F4" i="4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3"/>
  <c r="F4" i="47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3"/>
  <c r="F4" i="46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3"/>
  <c r="F4" i="45"/>
  <c r="F5"/>
  <c r="F6"/>
  <c r="F7"/>
  <c r="F8"/>
  <c r="F9"/>
  <c r="F10"/>
  <c r="F11"/>
  <c r="F12"/>
  <c r="F13"/>
  <c r="F14"/>
  <c r="F15"/>
  <c r="F16"/>
  <c r="F17"/>
  <c r="F18"/>
  <c r="F19"/>
  <c r="F3"/>
  <c r="J14" i="55"/>
  <c r="J16"/>
  <c r="J17"/>
  <c r="J18"/>
  <c r="J19"/>
  <c r="J20"/>
  <c r="J21"/>
  <c r="J24"/>
  <c r="J25"/>
  <c r="J26"/>
  <c r="J27"/>
  <c r="J30"/>
  <c r="J31"/>
  <c r="J32"/>
  <c r="J33"/>
  <c r="J34"/>
  <c r="J35"/>
  <c r="J36"/>
  <c r="J37"/>
  <c r="J38"/>
  <c r="J39"/>
  <c r="J40"/>
  <c r="J41"/>
  <c r="J12"/>
  <c r="J14" i="54"/>
  <c r="J16"/>
  <c r="J17"/>
  <c r="J18"/>
  <c r="J19"/>
  <c r="J20"/>
  <c r="J21"/>
  <c r="J24"/>
  <c r="J25"/>
  <c r="J26"/>
  <c r="J27"/>
  <c r="J30"/>
  <c r="J31"/>
  <c r="J32"/>
  <c r="J33"/>
  <c r="J34"/>
  <c r="J35"/>
  <c r="J36"/>
  <c r="J37"/>
  <c r="J38"/>
  <c r="J39"/>
  <c r="J40"/>
  <c r="J41"/>
  <c r="J12"/>
  <c r="J14" i="52"/>
  <c r="J16"/>
  <c r="J17"/>
  <c r="J18"/>
  <c r="J19"/>
  <c r="J20"/>
  <c r="J21"/>
  <c r="J24"/>
  <c r="J25"/>
  <c r="J26"/>
  <c r="J27"/>
  <c r="J30"/>
  <c r="J31"/>
  <c r="J32"/>
  <c r="J33"/>
  <c r="J34"/>
  <c r="J35"/>
  <c r="J36"/>
  <c r="J37"/>
  <c r="J38"/>
  <c r="J39"/>
  <c r="J40"/>
  <c r="J41"/>
  <c r="J12"/>
  <c r="J14" i="51"/>
  <c r="J16"/>
  <c r="J17"/>
  <c r="J18"/>
  <c r="J19"/>
  <c r="J20"/>
  <c r="J21"/>
  <c r="J24"/>
  <c r="J25"/>
  <c r="J26"/>
  <c r="J27"/>
  <c r="J30"/>
  <c r="J31"/>
  <c r="J32"/>
  <c r="J33"/>
  <c r="J34"/>
  <c r="J35"/>
  <c r="J36"/>
  <c r="J37"/>
  <c r="J38"/>
  <c r="J39"/>
  <c r="J40"/>
  <c r="J41"/>
  <c r="J12"/>
  <c r="J14" i="50"/>
  <c r="J16"/>
  <c r="J17"/>
  <c r="J18"/>
  <c r="J19"/>
  <c r="J20"/>
  <c r="J21"/>
  <c r="J24"/>
  <c r="J25"/>
  <c r="J26"/>
  <c r="J27"/>
  <c r="J30"/>
  <c r="J31"/>
  <c r="J32"/>
  <c r="J33"/>
  <c r="J34"/>
  <c r="J35"/>
  <c r="J36"/>
  <c r="J37"/>
  <c r="J38"/>
  <c r="J39"/>
  <c r="J40"/>
  <c r="J41"/>
  <c r="J12"/>
  <c r="J14" i="49"/>
  <c r="J16"/>
  <c r="J17"/>
  <c r="J18"/>
  <c r="J19"/>
  <c r="J20"/>
  <c r="J21"/>
  <c r="J24"/>
  <c r="J25"/>
  <c r="J26"/>
  <c r="J27"/>
  <c r="J30"/>
  <c r="J31"/>
  <c r="J32"/>
  <c r="J33"/>
  <c r="J34"/>
  <c r="J35"/>
  <c r="J36"/>
  <c r="J37"/>
  <c r="J38"/>
  <c r="J39"/>
  <c r="J40"/>
  <c r="J41"/>
  <c r="J12"/>
  <c r="J14" i="48"/>
  <c r="J16"/>
  <c r="J17"/>
  <c r="J18"/>
  <c r="J19"/>
  <c r="J20"/>
  <c r="J21"/>
  <c r="J24"/>
  <c r="J25"/>
  <c r="J26"/>
  <c r="J27"/>
  <c r="J30"/>
  <c r="J31"/>
  <c r="J32"/>
  <c r="J33"/>
  <c r="J34"/>
  <c r="J35"/>
  <c r="J36"/>
  <c r="J37"/>
  <c r="J38"/>
  <c r="J39"/>
  <c r="J40"/>
  <c r="J41"/>
  <c r="J12"/>
  <c r="J14" i="47"/>
  <c r="J16"/>
  <c r="J17"/>
  <c r="J18"/>
  <c r="J19"/>
  <c r="J20"/>
  <c r="J21"/>
  <c r="J24"/>
  <c r="J25"/>
  <c r="J26"/>
  <c r="J27"/>
  <c r="J30"/>
  <c r="J31"/>
  <c r="J32"/>
  <c r="J33"/>
  <c r="J34"/>
  <c r="J35"/>
  <c r="J36"/>
  <c r="J37"/>
  <c r="J38"/>
  <c r="J39"/>
  <c r="J40"/>
  <c r="J41"/>
  <c r="J12"/>
  <c r="J14" i="46"/>
  <c r="J16"/>
  <c r="J17"/>
  <c r="J18"/>
  <c r="J19"/>
  <c r="J20"/>
  <c r="J21"/>
  <c r="J24"/>
  <c r="J25"/>
  <c r="J26"/>
  <c r="J27"/>
  <c r="J30"/>
  <c r="J31"/>
  <c r="J32"/>
  <c r="J33"/>
  <c r="J34"/>
  <c r="J35"/>
  <c r="J36"/>
  <c r="J37"/>
  <c r="J38"/>
  <c r="J39"/>
  <c r="J40"/>
  <c r="J41"/>
  <c r="J12"/>
  <c r="J14" i="45"/>
  <c r="J16"/>
  <c r="J17"/>
  <c r="J18"/>
  <c r="J19"/>
  <c r="J20"/>
  <c r="J21"/>
  <c r="J24"/>
  <c r="J25"/>
  <c r="J26"/>
  <c r="J27"/>
  <c r="J30"/>
  <c r="J31"/>
  <c r="J32"/>
  <c r="J33"/>
  <c r="J34"/>
  <c r="J35"/>
  <c r="J36"/>
  <c r="J37"/>
  <c r="J38"/>
  <c r="J39"/>
  <c r="J40"/>
  <c r="J41"/>
  <c r="J12"/>
  <c r="D42" i="1"/>
  <c r="H2" i="20"/>
  <c r="J2"/>
  <c r="F3"/>
  <c r="H3"/>
  <c r="J3"/>
  <c r="F4"/>
  <c r="H4"/>
  <c r="J4"/>
  <c r="F5"/>
  <c r="H5"/>
  <c r="J5"/>
  <c r="F6"/>
  <c r="H6"/>
  <c r="J6"/>
  <c r="F7"/>
  <c r="H7"/>
  <c r="J7"/>
  <c r="F8"/>
  <c r="H8"/>
  <c r="J8"/>
  <c r="F9"/>
  <c r="J9"/>
  <c r="F10"/>
  <c r="F11"/>
  <c r="M11"/>
  <c r="F12"/>
  <c r="H12"/>
  <c r="J12"/>
  <c r="M12"/>
  <c r="N12"/>
  <c r="F13"/>
  <c r="H13"/>
  <c r="M13"/>
  <c r="N13"/>
  <c r="F14"/>
  <c r="H14"/>
  <c r="J14"/>
  <c r="M14"/>
  <c r="N14"/>
  <c r="F15"/>
  <c r="H15"/>
  <c r="M15"/>
  <c r="N15"/>
  <c r="F16"/>
  <c r="H16"/>
  <c r="J16"/>
  <c r="M16"/>
  <c r="N16"/>
  <c r="F17"/>
  <c r="H17"/>
  <c r="J17"/>
  <c r="M17"/>
  <c r="N17"/>
  <c r="F18"/>
  <c r="H18"/>
  <c r="J18"/>
  <c r="M18"/>
  <c r="N18"/>
  <c r="F19"/>
  <c r="H19"/>
  <c r="J19"/>
  <c r="M19"/>
  <c r="N19"/>
  <c r="F20"/>
  <c r="H20"/>
  <c r="J20"/>
  <c r="M20"/>
  <c r="N20"/>
  <c r="F21"/>
  <c r="H21"/>
  <c r="J21"/>
  <c r="M21"/>
  <c r="N21"/>
  <c r="F22"/>
  <c r="H22"/>
  <c r="M22"/>
  <c r="N22"/>
  <c r="F23"/>
  <c r="H23"/>
  <c r="M23"/>
  <c r="N23"/>
  <c r="F24"/>
  <c r="H24"/>
  <c r="J24"/>
  <c r="M24"/>
  <c r="N24"/>
  <c r="F25"/>
  <c r="H25"/>
  <c r="J25"/>
  <c r="M25"/>
  <c r="N25"/>
  <c r="F26"/>
  <c r="H26"/>
  <c r="J26"/>
  <c r="M26"/>
  <c r="N26"/>
  <c r="F27"/>
  <c r="H27"/>
  <c r="J27"/>
  <c r="M27"/>
  <c r="N27"/>
  <c r="F28"/>
  <c r="H28"/>
  <c r="M28"/>
  <c r="N28"/>
  <c r="F29"/>
  <c r="H29"/>
  <c r="M29"/>
  <c r="N29"/>
  <c r="F30"/>
  <c r="H30"/>
  <c r="J30"/>
  <c r="M30"/>
  <c r="N30"/>
  <c r="F31"/>
  <c r="H31"/>
  <c r="J31"/>
  <c r="M31"/>
  <c r="N31"/>
  <c r="F32"/>
  <c r="H32"/>
  <c r="J32"/>
  <c r="M32"/>
  <c r="N32"/>
  <c r="F33"/>
  <c r="H33"/>
  <c r="J33"/>
  <c r="M33"/>
  <c r="N33"/>
  <c r="F34"/>
  <c r="H34"/>
  <c r="J34"/>
  <c r="M34"/>
  <c r="N34"/>
  <c r="F35"/>
  <c r="H35"/>
  <c r="J35"/>
  <c r="M35"/>
  <c r="N35"/>
  <c r="F36"/>
  <c r="H36"/>
  <c r="J36"/>
  <c r="M36"/>
  <c r="N36"/>
  <c r="F37"/>
  <c r="H37"/>
  <c r="J37"/>
  <c r="M37"/>
  <c r="N37"/>
  <c r="F38"/>
  <c r="H38"/>
  <c r="J38"/>
  <c r="M38"/>
  <c r="N38"/>
  <c r="F39"/>
  <c r="H39"/>
  <c r="J39"/>
  <c r="M39"/>
  <c r="N39"/>
  <c r="F40"/>
  <c r="H40"/>
  <c r="J40"/>
  <c r="M40"/>
  <c r="N40"/>
  <c r="F41"/>
  <c r="H41"/>
  <c r="J41"/>
  <c r="M41"/>
  <c r="N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C42" i="1"/>
  <c r="I2" i="20" s="1"/>
  <c r="F250" i="56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N41"/>
  <c r="M41"/>
  <c r="H41"/>
  <c r="N40"/>
  <c r="M40"/>
  <c r="H40"/>
  <c r="N39"/>
  <c r="M39"/>
  <c r="H39"/>
  <c r="N38"/>
  <c r="M38"/>
  <c r="H38"/>
  <c r="N37"/>
  <c r="M37"/>
  <c r="H37"/>
  <c r="N36"/>
  <c r="M36"/>
  <c r="H36"/>
  <c r="N35"/>
  <c r="M35"/>
  <c r="H35"/>
  <c r="N34"/>
  <c r="M34"/>
  <c r="H34"/>
  <c r="N33"/>
  <c r="M33"/>
  <c r="H33"/>
  <c r="N32"/>
  <c r="M32"/>
  <c r="H32"/>
  <c r="N31"/>
  <c r="M31"/>
  <c r="H31"/>
  <c r="N30"/>
  <c r="M30"/>
  <c r="H30"/>
  <c r="N29"/>
  <c r="M29"/>
  <c r="H29"/>
  <c r="N28"/>
  <c r="M28"/>
  <c r="H28"/>
  <c r="N27"/>
  <c r="M27"/>
  <c r="H27"/>
  <c r="N26"/>
  <c r="M26"/>
  <c r="H26"/>
  <c r="N25"/>
  <c r="M25"/>
  <c r="H25"/>
  <c r="N24"/>
  <c r="M24"/>
  <c r="H24"/>
  <c r="N23"/>
  <c r="M23"/>
  <c r="H23"/>
  <c r="N22"/>
  <c r="M22"/>
  <c r="H22"/>
  <c r="N21"/>
  <c r="M21"/>
  <c r="H21"/>
  <c r="N20"/>
  <c r="M20"/>
  <c r="H20"/>
  <c r="N19"/>
  <c r="M19"/>
  <c r="O19" s="1"/>
  <c r="H19"/>
  <c r="I19" s="1"/>
  <c r="N18"/>
  <c r="M18"/>
  <c r="O18" s="1"/>
  <c r="H18"/>
  <c r="I18" s="1"/>
  <c r="N17"/>
  <c r="M17"/>
  <c r="O17" s="1"/>
  <c r="H17"/>
  <c r="I17" s="1"/>
  <c r="N16"/>
  <c r="M16"/>
  <c r="O16" s="1"/>
  <c r="H16"/>
  <c r="I16" s="1"/>
  <c r="N15"/>
  <c r="M15"/>
  <c r="O15" s="1"/>
  <c r="H15"/>
  <c r="I15" s="1"/>
  <c r="N14"/>
  <c r="M14"/>
  <c r="O14" s="1"/>
  <c r="H14"/>
  <c r="I14" s="1"/>
  <c r="N13"/>
  <c r="M13"/>
  <c r="O13" s="1"/>
  <c r="H13"/>
  <c r="I13" s="1"/>
  <c r="N12"/>
  <c r="M12"/>
  <c r="O12" s="1"/>
  <c r="H12"/>
  <c r="I12" s="1"/>
  <c r="M11"/>
  <c r="H8"/>
  <c r="H7"/>
  <c r="H6"/>
  <c r="H5"/>
  <c r="H4"/>
  <c r="H3"/>
  <c r="H2"/>
  <c r="F250" i="55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N41"/>
  <c r="M41"/>
  <c r="H41"/>
  <c r="N40"/>
  <c r="M40"/>
  <c r="H40"/>
  <c r="N39"/>
  <c r="M39"/>
  <c r="H39"/>
  <c r="N38"/>
  <c r="M38"/>
  <c r="H38"/>
  <c r="N37"/>
  <c r="M37"/>
  <c r="H37"/>
  <c r="N36"/>
  <c r="M36"/>
  <c r="H36"/>
  <c r="N35"/>
  <c r="M35"/>
  <c r="H35"/>
  <c r="N34"/>
  <c r="M34"/>
  <c r="H34"/>
  <c r="N33"/>
  <c r="M33"/>
  <c r="H33"/>
  <c r="N32"/>
  <c r="M32"/>
  <c r="H32"/>
  <c r="N31"/>
  <c r="M31"/>
  <c r="H31"/>
  <c r="N30"/>
  <c r="M30"/>
  <c r="H30"/>
  <c r="N29"/>
  <c r="M29"/>
  <c r="H29"/>
  <c r="N28"/>
  <c r="M28"/>
  <c r="H28"/>
  <c r="N27"/>
  <c r="M27"/>
  <c r="H27"/>
  <c r="N26"/>
  <c r="M26"/>
  <c r="H26"/>
  <c r="N25"/>
  <c r="M25"/>
  <c r="H25"/>
  <c r="N24"/>
  <c r="M24"/>
  <c r="H24"/>
  <c r="N23"/>
  <c r="M23"/>
  <c r="H23"/>
  <c r="N22"/>
  <c r="M22"/>
  <c r="H22"/>
  <c r="N21"/>
  <c r="M21"/>
  <c r="H21"/>
  <c r="N20"/>
  <c r="M20"/>
  <c r="H20"/>
  <c r="N19"/>
  <c r="M19"/>
  <c r="O19" s="1"/>
  <c r="H19"/>
  <c r="I19" s="1"/>
  <c r="N18"/>
  <c r="M18"/>
  <c r="O18" s="1"/>
  <c r="H18"/>
  <c r="I18" s="1"/>
  <c r="N17"/>
  <c r="M17"/>
  <c r="O17" s="1"/>
  <c r="H17"/>
  <c r="I17" s="1"/>
  <c r="N16"/>
  <c r="M16"/>
  <c r="O16" s="1"/>
  <c r="H16"/>
  <c r="I16" s="1"/>
  <c r="N15"/>
  <c r="M15"/>
  <c r="O15" s="1"/>
  <c r="H15"/>
  <c r="I15" s="1"/>
  <c r="N14"/>
  <c r="M14"/>
  <c r="O14" s="1"/>
  <c r="H14"/>
  <c r="I14" s="1"/>
  <c r="N13"/>
  <c r="M13"/>
  <c r="O13" s="1"/>
  <c r="H13"/>
  <c r="I13" s="1"/>
  <c r="N12"/>
  <c r="M12"/>
  <c r="O12" s="1"/>
  <c r="H12"/>
  <c r="I12" s="1"/>
  <c r="M11"/>
  <c r="H8"/>
  <c r="H7"/>
  <c r="H6"/>
  <c r="H5"/>
  <c r="H4"/>
  <c r="H3"/>
  <c r="H2"/>
  <c r="F250" i="54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N41"/>
  <c r="M41"/>
  <c r="H41"/>
  <c r="N40"/>
  <c r="M40"/>
  <c r="H40"/>
  <c r="N39"/>
  <c r="M39"/>
  <c r="H39"/>
  <c r="N38"/>
  <c r="M38"/>
  <c r="H38"/>
  <c r="N37"/>
  <c r="M37"/>
  <c r="H37"/>
  <c r="N36"/>
  <c r="M36"/>
  <c r="H36"/>
  <c r="N35"/>
  <c r="M35"/>
  <c r="H35"/>
  <c r="N34"/>
  <c r="M34"/>
  <c r="H34"/>
  <c r="N33"/>
  <c r="M33"/>
  <c r="H33"/>
  <c r="N32"/>
  <c r="M32"/>
  <c r="H32"/>
  <c r="N31"/>
  <c r="M31"/>
  <c r="H31"/>
  <c r="N30"/>
  <c r="M30"/>
  <c r="H30"/>
  <c r="N29"/>
  <c r="M29"/>
  <c r="H29"/>
  <c r="N28"/>
  <c r="M28"/>
  <c r="H28"/>
  <c r="N27"/>
  <c r="M27"/>
  <c r="H27"/>
  <c r="N26"/>
  <c r="M26"/>
  <c r="H26"/>
  <c r="N25"/>
  <c r="M25"/>
  <c r="H25"/>
  <c r="N24"/>
  <c r="M24"/>
  <c r="H24"/>
  <c r="N23"/>
  <c r="M23"/>
  <c r="H23"/>
  <c r="N22"/>
  <c r="M22"/>
  <c r="H22"/>
  <c r="N21"/>
  <c r="M21"/>
  <c r="H21"/>
  <c r="N20"/>
  <c r="M20"/>
  <c r="H20"/>
  <c r="N19"/>
  <c r="M19"/>
  <c r="O19" s="1"/>
  <c r="H19"/>
  <c r="I19" s="1"/>
  <c r="N18"/>
  <c r="M18"/>
  <c r="O18" s="1"/>
  <c r="H18"/>
  <c r="I18" s="1"/>
  <c r="N17"/>
  <c r="M17"/>
  <c r="O17" s="1"/>
  <c r="H17"/>
  <c r="I17" s="1"/>
  <c r="N16"/>
  <c r="M16"/>
  <c r="O16" s="1"/>
  <c r="H16"/>
  <c r="I16" s="1"/>
  <c r="N15"/>
  <c r="M15"/>
  <c r="O15" s="1"/>
  <c r="H15"/>
  <c r="I15" s="1"/>
  <c r="N14"/>
  <c r="M14"/>
  <c r="O14" s="1"/>
  <c r="H14"/>
  <c r="I14" s="1"/>
  <c r="N13"/>
  <c r="M13"/>
  <c r="O13" s="1"/>
  <c r="H13"/>
  <c r="I13" s="1"/>
  <c r="N12"/>
  <c r="M12"/>
  <c r="O12" s="1"/>
  <c r="H12"/>
  <c r="I12" s="1"/>
  <c r="M11"/>
  <c r="H8"/>
  <c r="H7"/>
  <c r="H6"/>
  <c r="H5"/>
  <c r="H4"/>
  <c r="H3"/>
  <c r="H2"/>
  <c r="F250" i="52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N41"/>
  <c r="M41"/>
  <c r="H41"/>
  <c r="N40"/>
  <c r="M40"/>
  <c r="H40"/>
  <c r="N39"/>
  <c r="M39"/>
  <c r="H39"/>
  <c r="N38"/>
  <c r="M38"/>
  <c r="H38"/>
  <c r="N37"/>
  <c r="M37"/>
  <c r="H37"/>
  <c r="N36"/>
  <c r="M36"/>
  <c r="H36"/>
  <c r="N35"/>
  <c r="M35"/>
  <c r="H35"/>
  <c r="N34"/>
  <c r="M34"/>
  <c r="H34"/>
  <c r="N33"/>
  <c r="M33"/>
  <c r="H33"/>
  <c r="N32"/>
  <c r="M32"/>
  <c r="H32"/>
  <c r="N31"/>
  <c r="M31"/>
  <c r="H31"/>
  <c r="N30"/>
  <c r="M30"/>
  <c r="H30"/>
  <c r="N29"/>
  <c r="M29"/>
  <c r="H29"/>
  <c r="N28"/>
  <c r="M28"/>
  <c r="H28"/>
  <c r="N27"/>
  <c r="M27"/>
  <c r="H27"/>
  <c r="N26"/>
  <c r="M26"/>
  <c r="H26"/>
  <c r="N25"/>
  <c r="M25"/>
  <c r="H25"/>
  <c r="N24"/>
  <c r="M24"/>
  <c r="H24"/>
  <c r="N23"/>
  <c r="M23"/>
  <c r="H23"/>
  <c r="N22"/>
  <c r="M22"/>
  <c r="H22"/>
  <c r="N21"/>
  <c r="M21"/>
  <c r="H21"/>
  <c r="N20"/>
  <c r="M20"/>
  <c r="H20"/>
  <c r="N19"/>
  <c r="M19"/>
  <c r="O19" s="1"/>
  <c r="H19"/>
  <c r="I19" s="1"/>
  <c r="N18"/>
  <c r="M18"/>
  <c r="O18" s="1"/>
  <c r="H18"/>
  <c r="I18" s="1"/>
  <c r="N17"/>
  <c r="M17"/>
  <c r="O17" s="1"/>
  <c r="H17"/>
  <c r="I17" s="1"/>
  <c r="N16"/>
  <c r="M16"/>
  <c r="O16" s="1"/>
  <c r="H16"/>
  <c r="I16" s="1"/>
  <c r="N15"/>
  <c r="M15"/>
  <c r="O15" s="1"/>
  <c r="H15"/>
  <c r="I15" s="1"/>
  <c r="N14"/>
  <c r="M14"/>
  <c r="O14" s="1"/>
  <c r="H14"/>
  <c r="I14" s="1"/>
  <c r="N13"/>
  <c r="M13"/>
  <c r="O13" s="1"/>
  <c r="H13"/>
  <c r="I13" s="1"/>
  <c r="N12"/>
  <c r="M12"/>
  <c r="O12" s="1"/>
  <c r="H12"/>
  <c r="I12" s="1"/>
  <c r="M11"/>
  <c r="H8"/>
  <c r="H7"/>
  <c r="H6"/>
  <c r="H5"/>
  <c r="H4"/>
  <c r="H3"/>
  <c r="H2"/>
  <c r="F250" i="51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N41"/>
  <c r="M41"/>
  <c r="H41"/>
  <c r="N40"/>
  <c r="M40"/>
  <c r="H40"/>
  <c r="N39"/>
  <c r="M39"/>
  <c r="H39"/>
  <c r="N38"/>
  <c r="M38"/>
  <c r="H38"/>
  <c r="N37"/>
  <c r="M37"/>
  <c r="H37"/>
  <c r="N36"/>
  <c r="M36"/>
  <c r="H36"/>
  <c r="N35"/>
  <c r="M35"/>
  <c r="H35"/>
  <c r="N34"/>
  <c r="M34"/>
  <c r="H34"/>
  <c r="N33"/>
  <c r="M33"/>
  <c r="H33"/>
  <c r="N32"/>
  <c r="M32"/>
  <c r="H32"/>
  <c r="N31"/>
  <c r="M31"/>
  <c r="H31"/>
  <c r="N30"/>
  <c r="M30"/>
  <c r="H30"/>
  <c r="N29"/>
  <c r="M29"/>
  <c r="H29"/>
  <c r="N28"/>
  <c r="M28"/>
  <c r="H28"/>
  <c r="N27"/>
  <c r="M27"/>
  <c r="H27"/>
  <c r="N26"/>
  <c r="M26"/>
  <c r="H26"/>
  <c r="N25"/>
  <c r="M25"/>
  <c r="H25"/>
  <c r="N24"/>
  <c r="M24"/>
  <c r="H24"/>
  <c r="N23"/>
  <c r="M23"/>
  <c r="H23"/>
  <c r="N22"/>
  <c r="M22"/>
  <c r="H22"/>
  <c r="N21"/>
  <c r="M21"/>
  <c r="H21"/>
  <c r="N20"/>
  <c r="M20"/>
  <c r="H20"/>
  <c r="N19"/>
  <c r="M19"/>
  <c r="O19" s="1"/>
  <c r="H19"/>
  <c r="I19" s="1"/>
  <c r="N18"/>
  <c r="M18"/>
  <c r="O18" s="1"/>
  <c r="H18"/>
  <c r="I18" s="1"/>
  <c r="N17"/>
  <c r="M17"/>
  <c r="O17" s="1"/>
  <c r="H17"/>
  <c r="I17" s="1"/>
  <c r="N16"/>
  <c r="M16"/>
  <c r="O16" s="1"/>
  <c r="H16"/>
  <c r="I16" s="1"/>
  <c r="N15"/>
  <c r="M15"/>
  <c r="O15" s="1"/>
  <c r="H15"/>
  <c r="I15" s="1"/>
  <c r="N14"/>
  <c r="M14"/>
  <c r="O14" s="1"/>
  <c r="H14"/>
  <c r="I14" s="1"/>
  <c r="N13"/>
  <c r="M13"/>
  <c r="O13" s="1"/>
  <c r="H13"/>
  <c r="I13" s="1"/>
  <c r="N12"/>
  <c r="M12"/>
  <c r="O12" s="1"/>
  <c r="H12"/>
  <c r="I12" s="1"/>
  <c r="M11"/>
  <c r="H8"/>
  <c r="H7"/>
  <c r="H6"/>
  <c r="H5"/>
  <c r="H4"/>
  <c r="H3"/>
  <c r="H2"/>
  <c r="F250" i="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N41"/>
  <c r="M41"/>
  <c r="H41"/>
  <c r="N40"/>
  <c r="M40"/>
  <c r="H40"/>
  <c r="N39"/>
  <c r="M39"/>
  <c r="H39"/>
  <c r="N38"/>
  <c r="M38"/>
  <c r="H38"/>
  <c r="N37"/>
  <c r="M37"/>
  <c r="H37"/>
  <c r="N36"/>
  <c r="M36"/>
  <c r="H36"/>
  <c r="N35"/>
  <c r="M35"/>
  <c r="H35"/>
  <c r="N34"/>
  <c r="M34"/>
  <c r="H34"/>
  <c r="N33"/>
  <c r="M33"/>
  <c r="H33"/>
  <c r="N32"/>
  <c r="M32"/>
  <c r="H32"/>
  <c r="N31"/>
  <c r="M31"/>
  <c r="H31"/>
  <c r="N30"/>
  <c r="M30"/>
  <c r="H30"/>
  <c r="N29"/>
  <c r="M29"/>
  <c r="H29"/>
  <c r="N28"/>
  <c r="M28"/>
  <c r="H28"/>
  <c r="N27"/>
  <c r="M27"/>
  <c r="H27"/>
  <c r="N26"/>
  <c r="M26"/>
  <c r="H26"/>
  <c r="N25"/>
  <c r="M25"/>
  <c r="H25"/>
  <c r="N24"/>
  <c r="M24"/>
  <c r="H24"/>
  <c r="N23"/>
  <c r="M23"/>
  <c r="H23"/>
  <c r="N22"/>
  <c r="M22"/>
  <c r="H22"/>
  <c r="N21"/>
  <c r="M21"/>
  <c r="H21"/>
  <c r="N20"/>
  <c r="M20"/>
  <c r="H20"/>
  <c r="N19"/>
  <c r="M19"/>
  <c r="O19" s="1"/>
  <c r="H19"/>
  <c r="I19" s="1"/>
  <c r="N18"/>
  <c r="M18"/>
  <c r="O18" s="1"/>
  <c r="H18"/>
  <c r="I18" s="1"/>
  <c r="N17"/>
  <c r="M17"/>
  <c r="O17" s="1"/>
  <c r="H17"/>
  <c r="I17" s="1"/>
  <c r="N16"/>
  <c r="M16"/>
  <c r="O16" s="1"/>
  <c r="H16"/>
  <c r="I16" s="1"/>
  <c r="N15"/>
  <c r="M15"/>
  <c r="O15" s="1"/>
  <c r="H15"/>
  <c r="I15" s="1"/>
  <c r="N14"/>
  <c r="M14"/>
  <c r="O14" s="1"/>
  <c r="H14"/>
  <c r="I14" s="1"/>
  <c r="N13"/>
  <c r="M13"/>
  <c r="O13" s="1"/>
  <c r="H13"/>
  <c r="I13" s="1"/>
  <c r="N12"/>
  <c r="M12"/>
  <c r="O12" s="1"/>
  <c r="H12"/>
  <c r="I12" s="1"/>
  <c r="M11"/>
  <c r="H8"/>
  <c r="H7"/>
  <c r="H6"/>
  <c r="H5"/>
  <c r="H4"/>
  <c r="H3"/>
  <c r="H2"/>
  <c r="F250" i="49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N41"/>
  <c r="M41"/>
  <c r="H41"/>
  <c r="N40"/>
  <c r="M40"/>
  <c r="H40"/>
  <c r="N39"/>
  <c r="M39"/>
  <c r="H39"/>
  <c r="N38"/>
  <c r="M38"/>
  <c r="H38"/>
  <c r="N37"/>
  <c r="M37"/>
  <c r="H37"/>
  <c r="N36"/>
  <c r="M36"/>
  <c r="H36"/>
  <c r="N35"/>
  <c r="M35"/>
  <c r="H35"/>
  <c r="N34"/>
  <c r="M34"/>
  <c r="H34"/>
  <c r="N33"/>
  <c r="M33"/>
  <c r="H33"/>
  <c r="N32"/>
  <c r="M32"/>
  <c r="H32"/>
  <c r="N31"/>
  <c r="M31"/>
  <c r="H31"/>
  <c r="N30"/>
  <c r="M30"/>
  <c r="H30"/>
  <c r="N29"/>
  <c r="M29"/>
  <c r="H29"/>
  <c r="N28"/>
  <c r="M28"/>
  <c r="H28"/>
  <c r="N27"/>
  <c r="M27"/>
  <c r="H27"/>
  <c r="N26"/>
  <c r="M26"/>
  <c r="H26"/>
  <c r="N25"/>
  <c r="M25"/>
  <c r="H25"/>
  <c r="N24"/>
  <c r="M24"/>
  <c r="H24"/>
  <c r="N23"/>
  <c r="M23"/>
  <c r="H23"/>
  <c r="N22"/>
  <c r="M22"/>
  <c r="H22"/>
  <c r="N21"/>
  <c r="M21"/>
  <c r="H21"/>
  <c r="N20"/>
  <c r="M20"/>
  <c r="H20"/>
  <c r="N19"/>
  <c r="M19"/>
  <c r="O19" s="1"/>
  <c r="H19"/>
  <c r="I19" s="1"/>
  <c r="N18"/>
  <c r="M18"/>
  <c r="O18" s="1"/>
  <c r="H18"/>
  <c r="I18" s="1"/>
  <c r="N17"/>
  <c r="M17"/>
  <c r="O17" s="1"/>
  <c r="H17"/>
  <c r="I17" s="1"/>
  <c r="N16"/>
  <c r="M16"/>
  <c r="O16" s="1"/>
  <c r="H16"/>
  <c r="I16" s="1"/>
  <c r="N15"/>
  <c r="M15"/>
  <c r="O15" s="1"/>
  <c r="H15"/>
  <c r="I15" s="1"/>
  <c r="N14"/>
  <c r="M14"/>
  <c r="O14" s="1"/>
  <c r="H14"/>
  <c r="I14" s="1"/>
  <c r="N13"/>
  <c r="M13"/>
  <c r="O13" s="1"/>
  <c r="H13"/>
  <c r="I13" s="1"/>
  <c r="N12"/>
  <c r="M12"/>
  <c r="O12" s="1"/>
  <c r="H12"/>
  <c r="I12" s="1"/>
  <c r="M11"/>
  <c r="H8"/>
  <c r="H7"/>
  <c r="H6"/>
  <c r="H5"/>
  <c r="H4"/>
  <c r="H3"/>
  <c r="H2"/>
  <c r="F250" i="48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N41"/>
  <c r="M41"/>
  <c r="H41"/>
  <c r="N40"/>
  <c r="M40"/>
  <c r="H40"/>
  <c r="N39"/>
  <c r="M39"/>
  <c r="H39"/>
  <c r="N38"/>
  <c r="M38"/>
  <c r="H38"/>
  <c r="N37"/>
  <c r="M37"/>
  <c r="H37"/>
  <c r="N36"/>
  <c r="M36"/>
  <c r="H36"/>
  <c r="N35"/>
  <c r="M35"/>
  <c r="H35"/>
  <c r="N34"/>
  <c r="M34"/>
  <c r="H34"/>
  <c r="N33"/>
  <c r="M33"/>
  <c r="H33"/>
  <c r="N32"/>
  <c r="M32"/>
  <c r="H32"/>
  <c r="N31"/>
  <c r="M31"/>
  <c r="H31"/>
  <c r="N30"/>
  <c r="M30"/>
  <c r="H30"/>
  <c r="N29"/>
  <c r="M29"/>
  <c r="H29"/>
  <c r="N28"/>
  <c r="M28"/>
  <c r="H28"/>
  <c r="N27"/>
  <c r="M27"/>
  <c r="H27"/>
  <c r="N26"/>
  <c r="M26"/>
  <c r="H26"/>
  <c r="N25"/>
  <c r="M25"/>
  <c r="H25"/>
  <c r="N24"/>
  <c r="M24"/>
  <c r="H24"/>
  <c r="N23"/>
  <c r="M23"/>
  <c r="H23"/>
  <c r="N22"/>
  <c r="M22"/>
  <c r="H22"/>
  <c r="N21"/>
  <c r="M21"/>
  <c r="H21"/>
  <c r="N20"/>
  <c r="M20"/>
  <c r="H20"/>
  <c r="N19"/>
  <c r="M19"/>
  <c r="O19" s="1"/>
  <c r="H19"/>
  <c r="I19" s="1"/>
  <c r="N18"/>
  <c r="M18"/>
  <c r="O18" s="1"/>
  <c r="H18"/>
  <c r="I18" s="1"/>
  <c r="N17"/>
  <c r="M17"/>
  <c r="O17" s="1"/>
  <c r="H17"/>
  <c r="I17" s="1"/>
  <c r="N16"/>
  <c r="M16"/>
  <c r="O16" s="1"/>
  <c r="H16"/>
  <c r="I16" s="1"/>
  <c r="N15"/>
  <c r="M15"/>
  <c r="O15" s="1"/>
  <c r="H15"/>
  <c r="I15" s="1"/>
  <c r="N14"/>
  <c r="M14"/>
  <c r="O14" s="1"/>
  <c r="H14"/>
  <c r="I14" s="1"/>
  <c r="N13"/>
  <c r="M13"/>
  <c r="O13" s="1"/>
  <c r="H13"/>
  <c r="I13" s="1"/>
  <c r="N12"/>
  <c r="M12"/>
  <c r="O12" s="1"/>
  <c r="H12"/>
  <c r="I12" s="1"/>
  <c r="M11"/>
  <c r="H8"/>
  <c r="H7"/>
  <c r="H6"/>
  <c r="H5"/>
  <c r="H4"/>
  <c r="H3"/>
  <c r="H2"/>
  <c r="F250" i="47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N41"/>
  <c r="M41"/>
  <c r="H41"/>
  <c r="N40"/>
  <c r="M40"/>
  <c r="H40"/>
  <c r="N39"/>
  <c r="M39"/>
  <c r="H39"/>
  <c r="N38"/>
  <c r="M38"/>
  <c r="H38"/>
  <c r="N37"/>
  <c r="M37"/>
  <c r="H37"/>
  <c r="N36"/>
  <c r="M36"/>
  <c r="H36"/>
  <c r="N35"/>
  <c r="M35"/>
  <c r="H35"/>
  <c r="N34"/>
  <c r="M34"/>
  <c r="H34"/>
  <c r="N33"/>
  <c r="M33"/>
  <c r="H33"/>
  <c r="N32"/>
  <c r="M32"/>
  <c r="H32"/>
  <c r="N31"/>
  <c r="M31"/>
  <c r="H31"/>
  <c r="N30"/>
  <c r="M30"/>
  <c r="H30"/>
  <c r="N29"/>
  <c r="M29"/>
  <c r="H29"/>
  <c r="N28"/>
  <c r="M28"/>
  <c r="H28"/>
  <c r="N27"/>
  <c r="M27"/>
  <c r="H27"/>
  <c r="N26"/>
  <c r="M26"/>
  <c r="H26"/>
  <c r="N25"/>
  <c r="M25"/>
  <c r="H25"/>
  <c r="N24"/>
  <c r="M24"/>
  <c r="H24"/>
  <c r="N23"/>
  <c r="M23"/>
  <c r="H23"/>
  <c r="N22"/>
  <c r="M22"/>
  <c r="H22"/>
  <c r="N21"/>
  <c r="M21"/>
  <c r="H21"/>
  <c r="N20"/>
  <c r="M20"/>
  <c r="H20"/>
  <c r="N19"/>
  <c r="M19"/>
  <c r="O19" s="1"/>
  <c r="H19"/>
  <c r="I19" s="1"/>
  <c r="N18"/>
  <c r="M18"/>
  <c r="O18" s="1"/>
  <c r="H18"/>
  <c r="I18" s="1"/>
  <c r="N17"/>
  <c r="M17"/>
  <c r="O17" s="1"/>
  <c r="H17"/>
  <c r="I17" s="1"/>
  <c r="N16"/>
  <c r="M16"/>
  <c r="O16" s="1"/>
  <c r="H16"/>
  <c r="I16" s="1"/>
  <c r="N15"/>
  <c r="M15"/>
  <c r="O15" s="1"/>
  <c r="H15"/>
  <c r="I15" s="1"/>
  <c r="N14"/>
  <c r="M14"/>
  <c r="O14" s="1"/>
  <c r="H14"/>
  <c r="I14" s="1"/>
  <c r="N13"/>
  <c r="M13"/>
  <c r="O13" s="1"/>
  <c r="H13"/>
  <c r="I13" s="1"/>
  <c r="N12"/>
  <c r="M12"/>
  <c r="O12" s="1"/>
  <c r="H12"/>
  <c r="I12" s="1"/>
  <c r="M11"/>
  <c r="H8"/>
  <c r="H7"/>
  <c r="H6"/>
  <c r="H5"/>
  <c r="H4"/>
  <c r="H3"/>
  <c r="H2"/>
  <c r="F250" i="46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N41"/>
  <c r="M41"/>
  <c r="H41"/>
  <c r="N40"/>
  <c r="M40"/>
  <c r="H40"/>
  <c r="N39"/>
  <c r="M39"/>
  <c r="H39"/>
  <c r="N38"/>
  <c r="M38"/>
  <c r="H38"/>
  <c r="N37"/>
  <c r="M37"/>
  <c r="H37"/>
  <c r="N36"/>
  <c r="M36"/>
  <c r="H36"/>
  <c r="N35"/>
  <c r="M35"/>
  <c r="H35"/>
  <c r="N34"/>
  <c r="M34"/>
  <c r="H34"/>
  <c r="N33"/>
  <c r="M33"/>
  <c r="H33"/>
  <c r="N32"/>
  <c r="M32"/>
  <c r="H32"/>
  <c r="N31"/>
  <c r="M31"/>
  <c r="H31"/>
  <c r="N30"/>
  <c r="M30"/>
  <c r="H30"/>
  <c r="N29"/>
  <c r="M29"/>
  <c r="H29"/>
  <c r="N28"/>
  <c r="M28"/>
  <c r="H28"/>
  <c r="N27"/>
  <c r="M27"/>
  <c r="H27"/>
  <c r="N26"/>
  <c r="M26"/>
  <c r="H26"/>
  <c r="N25"/>
  <c r="M25"/>
  <c r="H25"/>
  <c r="N24"/>
  <c r="M24"/>
  <c r="H24"/>
  <c r="N23"/>
  <c r="M23"/>
  <c r="H23"/>
  <c r="N22"/>
  <c r="M22"/>
  <c r="H22"/>
  <c r="N21"/>
  <c r="M21"/>
  <c r="H21"/>
  <c r="N20"/>
  <c r="M20"/>
  <c r="H20"/>
  <c r="N19"/>
  <c r="M19"/>
  <c r="O19" s="1"/>
  <c r="H19"/>
  <c r="I19" s="1"/>
  <c r="N18"/>
  <c r="M18"/>
  <c r="O18" s="1"/>
  <c r="H18"/>
  <c r="I18" s="1"/>
  <c r="N17"/>
  <c r="M17"/>
  <c r="O17" s="1"/>
  <c r="H17"/>
  <c r="I17" s="1"/>
  <c r="N16"/>
  <c r="M16"/>
  <c r="O16" s="1"/>
  <c r="H16"/>
  <c r="I16" s="1"/>
  <c r="N15"/>
  <c r="M15"/>
  <c r="O15" s="1"/>
  <c r="H15"/>
  <c r="I15" s="1"/>
  <c r="N14"/>
  <c r="M14"/>
  <c r="O14" s="1"/>
  <c r="H14"/>
  <c r="I14" s="1"/>
  <c r="N13"/>
  <c r="M13"/>
  <c r="O13" s="1"/>
  <c r="H13"/>
  <c r="I13" s="1"/>
  <c r="N12"/>
  <c r="M12"/>
  <c r="O12" s="1"/>
  <c r="H12"/>
  <c r="I12" s="1"/>
  <c r="M11"/>
  <c r="H8"/>
  <c r="H7"/>
  <c r="H6"/>
  <c r="H5"/>
  <c r="H4"/>
  <c r="H3"/>
  <c r="H2"/>
  <c r="F250" i="45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N41"/>
  <c r="M41"/>
  <c r="H41"/>
  <c r="F41"/>
  <c r="N40"/>
  <c r="M40"/>
  <c r="H40"/>
  <c r="F40"/>
  <c r="N39"/>
  <c r="M39"/>
  <c r="H39"/>
  <c r="F39"/>
  <c r="N38"/>
  <c r="M38"/>
  <c r="H38"/>
  <c r="F38"/>
  <c r="N37"/>
  <c r="M37"/>
  <c r="H37"/>
  <c r="F37"/>
  <c r="N36"/>
  <c r="M36"/>
  <c r="H36"/>
  <c r="F36"/>
  <c r="N35"/>
  <c r="M35"/>
  <c r="H35"/>
  <c r="F35"/>
  <c r="N34"/>
  <c r="M34"/>
  <c r="H34"/>
  <c r="F34"/>
  <c r="N33"/>
  <c r="M33"/>
  <c r="H33"/>
  <c r="F33"/>
  <c r="N32"/>
  <c r="M32"/>
  <c r="H32"/>
  <c r="F32"/>
  <c r="N31"/>
  <c r="M31"/>
  <c r="H31"/>
  <c r="F31"/>
  <c r="N30"/>
  <c r="M30"/>
  <c r="H30"/>
  <c r="F30"/>
  <c r="N29"/>
  <c r="M29"/>
  <c r="H29"/>
  <c r="F29"/>
  <c r="N28"/>
  <c r="M28"/>
  <c r="H28"/>
  <c r="F28"/>
  <c r="N27"/>
  <c r="M27"/>
  <c r="H27"/>
  <c r="F27"/>
  <c r="N26"/>
  <c r="M26"/>
  <c r="H26"/>
  <c r="F26"/>
  <c r="N25"/>
  <c r="M25"/>
  <c r="H25"/>
  <c r="F25"/>
  <c r="N24"/>
  <c r="M24"/>
  <c r="H24"/>
  <c r="F24"/>
  <c r="N23"/>
  <c r="M23"/>
  <c r="H23"/>
  <c r="F23"/>
  <c r="N22"/>
  <c r="M22"/>
  <c r="H22"/>
  <c r="F22"/>
  <c r="N21"/>
  <c r="M21"/>
  <c r="H21"/>
  <c r="F21"/>
  <c r="N20"/>
  <c r="M20"/>
  <c r="H20"/>
  <c r="F20"/>
  <c r="N19"/>
  <c r="M19"/>
  <c r="O19" s="1"/>
  <c r="H19"/>
  <c r="I19" s="1"/>
  <c r="N18"/>
  <c r="M18"/>
  <c r="O18" s="1"/>
  <c r="H18"/>
  <c r="I18" s="1"/>
  <c r="N17"/>
  <c r="M17"/>
  <c r="O17" s="1"/>
  <c r="H17"/>
  <c r="I17" s="1"/>
  <c r="N16"/>
  <c r="M16"/>
  <c r="O16" s="1"/>
  <c r="H16"/>
  <c r="I16" s="1"/>
  <c r="N15"/>
  <c r="M15"/>
  <c r="O15" s="1"/>
  <c r="H15"/>
  <c r="I15" s="1"/>
  <c r="N14"/>
  <c r="M14"/>
  <c r="O14" s="1"/>
  <c r="H14"/>
  <c r="I14" s="1"/>
  <c r="N13"/>
  <c r="M13"/>
  <c r="O13" s="1"/>
  <c r="H13"/>
  <c r="I13" s="1"/>
  <c r="N12"/>
  <c r="M12"/>
  <c r="O12" s="1"/>
  <c r="H12"/>
  <c r="I12" s="1"/>
  <c r="M11"/>
  <c r="H8"/>
  <c r="H7"/>
  <c r="H6"/>
  <c r="H5"/>
  <c r="H4"/>
  <c r="H3"/>
  <c r="H2"/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I20" i="56" l="1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33"/>
  <c r="O33"/>
  <c r="I34"/>
  <c r="O34"/>
  <c r="I35"/>
  <c r="O35"/>
  <c r="I36"/>
  <c r="O36"/>
  <c r="I37"/>
  <c r="O37"/>
  <c r="I38"/>
  <c r="O38"/>
  <c r="I39"/>
  <c r="O39"/>
  <c r="I40"/>
  <c r="O40"/>
  <c r="I41"/>
  <c r="O41"/>
  <c r="I20" i="55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33"/>
  <c r="O33"/>
  <c r="I34"/>
  <c r="O34"/>
  <c r="I35"/>
  <c r="O35"/>
  <c r="I36"/>
  <c r="O36"/>
  <c r="I37"/>
  <c r="O37"/>
  <c r="I38"/>
  <c r="O38"/>
  <c r="I39"/>
  <c r="O39"/>
  <c r="I40"/>
  <c r="O40"/>
  <c r="I41"/>
  <c r="O41"/>
  <c r="I20" i="54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33"/>
  <c r="O33"/>
  <c r="I34"/>
  <c r="O34"/>
  <c r="I35"/>
  <c r="O35"/>
  <c r="I36"/>
  <c r="O36"/>
  <c r="I37"/>
  <c r="O37"/>
  <c r="I38"/>
  <c r="O38"/>
  <c r="I39"/>
  <c r="O39"/>
  <c r="I40"/>
  <c r="O40"/>
  <c r="I41"/>
  <c r="O41"/>
  <c r="I20" i="52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33"/>
  <c r="O33"/>
  <c r="I34"/>
  <c r="O34"/>
  <c r="I35"/>
  <c r="O35"/>
  <c r="I36"/>
  <c r="O36"/>
  <c r="I37"/>
  <c r="O37"/>
  <c r="I38"/>
  <c r="O38"/>
  <c r="I39"/>
  <c r="O39"/>
  <c r="I40"/>
  <c r="O40"/>
  <c r="I41"/>
  <c r="O41"/>
  <c r="I20" i="51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33"/>
  <c r="O33"/>
  <c r="I34"/>
  <c r="O34"/>
  <c r="I35"/>
  <c r="O35"/>
  <c r="I36"/>
  <c r="O36"/>
  <c r="I37"/>
  <c r="O37"/>
  <c r="I38"/>
  <c r="O38"/>
  <c r="I39"/>
  <c r="O39"/>
  <c r="I40"/>
  <c r="O40"/>
  <c r="I41"/>
  <c r="O41"/>
  <c r="I20" i="50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33"/>
  <c r="O33"/>
  <c r="I34"/>
  <c r="O34"/>
  <c r="I35"/>
  <c r="O35"/>
  <c r="I36"/>
  <c r="O36"/>
  <c r="I37"/>
  <c r="O37"/>
  <c r="I38"/>
  <c r="O38"/>
  <c r="I39"/>
  <c r="O39"/>
  <c r="I40"/>
  <c r="O40"/>
  <c r="I41"/>
  <c r="O41"/>
  <c r="I20" i="49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33"/>
  <c r="O33"/>
  <c r="I34"/>
  <c r="O34"/>
  <c r="I35"/>
  <c r="O35"/>
  <c r="I36"/>
  <c r="O36"/>
  <c r="I37"/>
  <c r="O37"/>
  <c r="I38"/>
  <c r="O38"/>
  <c r="I39"/>
  <c r="O39"/>
  <c r="I40"/>
  <c r="O40"/>
  <c r="I41"/>
  <c r="O41"/>
  <c r="I20" i="48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33"/>
  <c r="O33"/>
  <c r="I34"/>
  <c r="O34"/>
  <c r="I35"/>
  <c r="O35"/>
  <c r="I36"/>
  <c r="O36"/>
  <c r="I37"/>
  <c r="O37"/>
  <c r="I38"/>
  <c r="O38"/>
  <c r="I39"/>
  <c r="O39"/>
  <c r="I40"/>
  <c r="O40"/>
  <c r="I41"/>
  <c r="O41"/>
  <c r="I20" i="47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33"/>
  <c r="O33"/>
  <c r="I34"/>
  <c r="O34"/>
  <c r="I35"/>
  <c r="O35"/>
  <c r="I36"/>
  <c r="O36"/>
  <c r="I37"/>
  <c r="O37"/>
  <c r="I38"/>
  <c r="O38"/>
  <c r="I39"/>
  <c r="O39"/>
  <c r="I40"/>
  <c r="O40"/>
  <c r="I41"/>
  <c r="O41"/>
  <c r="I20" i="46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33"/>
  <c r="O33"/>
  <c r="I34"/>
  <c r="O34"/>
  <c r="I35"/>
  <c r="O35"/>
  <c r="I36"/>
  <c r="O36"/>
  <c r="I37"/>
  <c r="O37"/>
  <c r="I38"/>
  <c r="O38"/>
  <c r="I39"/>
  <c r="O39"/>
  <c r="I40"/>
  <c r="O40"/>
  <c r="I41"/>
  <c r="O41"/>
  <c r="I20" i="45"/>
  <c r="O20"/>
  <c r="I21"/>
  <c r="O21"/>
  <c r="I22"/>
  <c r="O22"/>
  <c r="I23"/>
  <c r="O23"/>
  <c r="I24"/>
  <c r="O24"/>
  <c r="I25"/>
  <c r="O25"/>
  <c r="I26"/>
  <c r="O26"/>
  <c r="I27"/>
  <c r="O27"/>
  <c r="I28"/>
  <c r="O28"/>
  <c r="I29"/>
  <c r="O29"/>
  <c r="I30"/>
  <c r="O30"/>
  <c r="I31"/>
  <c r="O31"/>
  <c r="I32"/>
  <c r="O32"/>
  <c r="I33"/>
  <c r="O33"/>
  <c r="I34"/>
  <c r="O34"/>
  <c r="I35"/>
  <c r="O35"/>
  <c r="I36"/>
  <c r="O36"/>
  <c r="I37"/>
  <c r="O37"/>
  <c r="I38"/>
  <c r="O38"/>
  <c r="I39"/>
  <c r="O39"/>
  <c r="I40"/>
  <c r="O40"/>
  <c r="I41"/>
  <c r="O41"/>
  <c r="I41" i="20"/>
  <c r="K41" s="1"/>
  <c r="I40"/>
  <c r="K40" s="1"/>
  <c r="I39"/>
  <c r="K39" s="1"/>
  <c r="I38"/>
  <c r="K38" s="1"/>
  <c r="I37"/>
  <c r="K37" s="1"/>
  <c r="I36"/>
  <c r="K36" s="1"/>
  <c r="I35"/>
  <c r="K35" s="1"/>
  <c r="I34"/>
  <c r="K34" s="1"/>
  <c r="I33"/>
  <c r="K33" s="1"/>
  <c r="I32"/>
  <c r="K32" s="1"/>
  <c r="I31"/>
  <c r="K31" s="1"/>
  <c r="I30"/>
  <c r="K30" s="1"/>
  <c r="I29"/>
  <c r="I28"/>
  <c r="I27"/>
  <c r="K27" s="1"/>
  <c r="I26"/>
  <c r="K26" s="1"/>
  <c r="I25"/>
  <c r="K25" s="1"/>
  <c r="I24"/>
  <c r="K24" s="1"/>
  <c r="I23"/>
  <c r="I22"/>
  <c r="I21"/>
  <c r="K21" s="1"/>
  <c r="I20"/>
  <c r="K20" s="1"/>
  <c r="I19"/>
  <c r="K19" s="1"/>
  <c r="I18"/>
  <c r="K18" s="1"/>
  <c r="I17"/>
  <c r="K17" s="1"/>
  <c r="I16"/>
  <c r="K16" s="1"/>
  <c r="I15"/>
  <c r="I14"/>
  <c r="K14" s="1"/>
  <c r="I13"/>
  <c r="I12"/>
  <c r="K12"/>
  <c r="I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K2"/>
  <c r="I8"/>
  <c r="K8" s="1"/>
  <c r="I7"/>
  <c r="K7" s="1"/>
  <c r="I6"/>
  <c r="K6" s="1"/>
  <c r="I5"/>
  <c r="K5" s="1"/>
  <c r="I4"/>
  <c r="K4" s="1"/>
  <c r="I3"/>
  <c r="K3" s="1"/>
  <c r="I8" i="56"/>
  <c r="I7"/>
  <c r="I6"/>
  <c r="I5"/>
  <c r="I4"/>
  <c r="I3"/>
  <c r="I2"/>
  <c r="I8" i="55"/>
  <c r="I7"/>
  <c r="I6"/>
  <c r="I5"/>
  <c r="I4"/>
  <c r="I3"/>
  <c r="I2"/>
  <c r="I8" i="54"/>
  <c r="I7"/>
  <c r="I6"/>
  <c r="I5"/>
  <c r="I4"/>
  <c r="I3"/>
  <c r="I2"/>
  <c r="I8" i="52"/>
  <c r="I7"/>
  <c r="I6"/>
  <c r="I5"/>
  <c r="I4"/>
  <c r="I3"/>
  <c r="I2"/>
  <c r="I8" i="51"/>
  <c r="I7"/>
  <c r="I6"/>
  <c r="I5"/>
  <c r="I4"/>
  <c r="I3"/>
  <c r="I2"/>
  <c r="I8" i="50"/>
  <c r="I7"/>
  <c r="I6"/>
  <c r="I5"/>
  <c r="I4"/>
  <c r="I3"/>
  <c r="I2"/>
  <c r="I8" i="49"/>
  <c r="I7"/>
  <c r="I6"/>
  <c r="I5"/>
  <c r="I4"/>
  <c r="I3"/>
  <c r="I2"/>
  <c r="I8" i="48"/>
  <c r="I7"/>
  <c r="I6"/>
  <c r="I5"/>
  <c r="I4"/>
  <c r="I3"/>
  <c r="I2"/>
  <c r="I8" i="47"/>
  <c r="I7"/>
  <c r="I6"/>
  <c r="I5"/>
  <c r="I4"/>
  <c r="I3"/>
  <c r="I2"/>
  <c r="I8" i="46"/>
  <c r="I7"/>
  <c r="I6"/>
  <c r="I5"/>
  <c r="I4"/>
  <c r="I3"/>
  <c r="I2"/>
  <c r="I8" i="45"/>
  <c r="I7"/>
  <c r="I6"/>
  <c r="I5"/>
  <c r="I4"/>
  <c r="S45" i="1"/>
  <c r="S44"/>
  <c r="S43"/>
  <c r="S42"/>
  <c r="S41"/>
  <c r="S40"/>
  <c r="S39"/>
  <c r="R45"/>
  <c r="R44"/>
  <c r="R43"/>
  <c r="R42"/>
  <c r="R41"/>
  <c r="R40"/>
  <c r="R39"/>
  <c r="Q45"/>
  <c r="Q44"/>
  <c r="Q43"/>
  <c r="Q42"/>
  <c r="Q41"/>
  <c r="Q40"/>
  <c r="Q39"/>
  <c r="P45"/>
  <c r="P44"/>
  <c r="P43"/>
  <c r="P42"/>
  <c r="P41"/>
  <c r="P40"/>
  <c r="P39"/>
  <c r="O45"/>
  <c r="O44"/>
  <c r="O43"/>
  <c r="O42"/>
  <c r="O41"/>
  <c r="O40"/>
  <c r="O39"/>
  <c r="N45"/>
  <c r="N44"/>
  <c r="N43"/>
  <c r="N42"/>
  <c r="N41"/>
  <c r="N40"/>
  <c r="N39"/>
  <c r="M45"/>
  <c r="M44"/>
  <c r="M43"/>
  <c r="M42"/>
  <c r="M41"/>
  <c r="M40"/>
  <c r="M39"/>
  <c r="L45"/>
  <c r="L44"/>
  <c r="L43"/>
  <c r="L42"/>
  <c r="L41"/>
  <c r="L40"/>
  <c r="L39"/>
  <c r="K45"/>
  <c r="K44"/>
  <c r="K43"/>
  <c r="K42"/>
  <c r="K41"/>
  <c r="K40"/>
  <c r="K39"/>
  <c r="J45"/>
  <c r="J44"/>
  <c r="J43"/>
  <c r="J42"/>
  <c r="J41"/>
  <c r="J40"/>
  <c r="J39"/>
  <c r="I45"/>
  <c r="I44"/>
  <c r="I43"/>
  <c r="I42"/>
  <c r="I41"/>
  <c r="K14" i="48"/>
  <c r="K16"/>
  <c r="K17"/>
  <c r="K18"/>
  <c r="K19"/>
  <c r="K20"/>
  <c r="K21"/>
  <c r="K24"/>
  <c r="K25"/>
  <c r="K26"/>
  <c r="K27"/>
  <c r="K30"/>
  <c r="K31"/>
  <c r="K32"/>
  <c r="K33"/>
  <c r="K34"/>
  <c r="K35"/>
  <c r="K36"/>
  <c r="K37"/>
  <c r="K38"/>
  <c r="K39"/>
  <c r="K40"/>
  <c r="K41"/>
  <c r="K14" i="49"/>
  <c r="K16"/>
  <c r="K17"/>
  <c r="K18"/>
  <c r="K19"/>
  <c r="K20"/>
  <c r="K21"/>
  <c r="K24"/>
  <c r="K25"/>
  <c r="K26"/>
  <c r="K27"/>
  <c r="K30"/>
  <c r="K31"/>
  <c r="K32"/>
  <c r="K33"/>
  <c r="K34"/>
  <c r="K35"/>
  <c r="K36"/>
  <c r="K37"/>
  <c r="K38"/>
  <c r="K39"/>
  <c r="K40"/>
  <c r="K41"/>
  <c r="K14" i="51"/>
  <c r="K16"/>
  <c r="K17"/>
  <c r="K18"/>
  <c r="K19"/>
  <c r="K20"/>
  <c r="K21"/>
  <c r="K24"/>
  <c r="K25"/>
  <c r="K26"/>
  <c r="K27"/>
  <c r="K30"/>
  <c r="K31"/>
  <c r="K32"/>
  <c r="K33"/>
  <c r="K34"/>
  <c r="K35"/>
  <c r="K36"/>
  <c r="K37"/>
  <c r="K38"/>
  <c r="K39"/>
  <c r="K40"/>
  <c r="K41"/>
  <c r="K14" i="52"/>
  <c r="K16"/>
  <c r="K17"/>
  <c r="K18"/>
  <c r="K19"/>
  <c r="K20"/>
  <c r="K21"/>
  <c r="K24"/>
  <c r="K25"/>
  <c r="K26"/>
  <c r="K27"/>
  <c r="K30"/>
  <c r="K31"/>
  <c r="K32"/>
  <c r="K33"/>
  <c r="K34"/>
  <c r="K35"/>
  <c r="K36"/>
  <c r="K37"/>
  <c r="K38"/>
  <c r="K39"/>
  <c r="K40"/>
  <c r="K41"/>
  <c r="K14" i="54"/>
  <c r="K16"/>
  <c r="K17"/>
  <c r="K18"/>
  <c r="K19"/>
  <c r="K20"/>
  <c r="K21"/>
  <c r="K24"/>
  <c r="K25"/>
  <c r="K26"/>
  <c r="K27"/>
  <c r="K30"/>
  <c r="K31"/>
  <c r="K32"/>
  <c r="K33"/>
  <c r="K34"/>
  <c r="K35"/>
  <c r="K36"/>
  <c r="K37"/>
  <c r="K38"/>
  <c r="K39"/>
  <c r="K40"/>
  <c r="K41"/>
  <c r="K14" i="55"/>
  <c r="K16"/>
  <c r="K17"/>
  <c r="K18"/>
  <c r="K19"/>
  <c r="K20"/>
  <c r="K21"/>
  <c r="K24"/>
  <c r="K25"/>
  <c r="K26"/>
  <c r="K27"/>
  <c r="K30"/>
  <c r="K31"/>
  <c r="K32"/>
  <c r="K33"/>
  <c r="K34"/>
  <c r="K35"/>
  <c r="K36"/>
  <c r="K37"/>
  <c r="K38"/>
  <c r="K39"/>
  <c r="K40"/>
  <c r="K41"/>
  <c r="I9" i="56"/>
  <c r="K14"/>
  <c r="K16"/>
  <c r="K17"/>
  <c r="K18"/>
  <c r="K19"/>
  <c r="K20"/>
  <c r="K21"/>
  <c r="K24"/>
  <c r="K25"/>
  <c r="K26"/>
  <c r="K27"/>
  <c r="K30"/>
  <c r="K31"/>
  <c r="K32"/>
  <c r="K33"/>
  <c r="K34"/>
  <c r="K35"/>
  <c r="K36"/>
  <c r="K37"/>
  <c r="K38"/>
  <c r="K39"/>
  <c r="K40"/>
  <c r="K41"/>
  <c r="K12"/>
  <c r="I9" i="55"/>
  <c r="K12"/>
  <c r="I9" i="54"/>
  <c r="K12"/>
  <c r="I9" i="52"/>
  <c r="K12"/>
  <c r="I9" i="51"/>
  <c r="K12"/>
  <c r="I9" i="50"/>
  <c r="K14"/>
  <c r="K16"/>
  <c r="K17"/>
  <c r="K18"/>
  <c r="K19"/>
  <c r="K20"/>
  <c r="K21"/>
  <c r="K24"/>
  <c r="K25"/>
  <c r="K26"/>
  <c r="K27"/>
  <c r="K30"/>
  <c r="K31"/>
  <c r="K32"/>
  <c r="K33"/>
  <c r="K34"/>
  <c r="K35"/>
  <c r="K36"/>
  <c r="K37"/>
  <c r="K38"/>
  <c r="K39"/>
  <c r="K40"/>
  <c r="K41"/>
  <c r="K12"/>
  <c r="I9" i="49"/>
  <c r="K12"/>
  <c r="I9" i="48"/>
  <c r="K12"/>
  <c r="I9" i="47"/>
  <c r="K14"/>
  <c r="K16"/>
  <c r="K17"/>
  <c r="K18"/>
  <c r="K19"/>
  <c r="K20"/>
  <c r="K21"/>
  <c r="K24"/>
  <c r="K25"/>
  <c r="K26"/>
  <c r="K27"/>
  <c r="K30"/>
  <c r="K31"/>
  <c r="K32"/>
  <c r="K33"/>
  <c r="K34"/>
  <c r="K35"/>
  <c r="K36"/>
  <c r="K37"/>
  <c r="K38"/>
  <c r="K39"/>
  <c r="K40"/>
  <c r="K41"/>
  <c r="K12"/>
  <c r="I9" i="46"/>
  <c r="K14"/>
  <c r="K16"/>
  <c r="K17"/>
  <c r="K18"/>
  <c r="K19"/>
  <c r="K20"/>
  <c r="K21"/>
  <c r="K24"/>
  <c r="K25"/>
  <c r="K26"/>
  <c r="K27"/>
  <c r="K30"/>
  <c r="K31"/>
  <c r="K32"/>
  <c r="K33"/>
  <c r="K34"/>
  <c r="K35"/>
  <c r="K36"/>
  <c r="K37"/>
  <c r="K38"/>
  <c r="K39"/>
  <c r="K40"/>
  <c r="K41"/>
  <c r="K12"/>
  <c r="K14" i="45"/>
  <c r="K16"/>
  <c r="K17"/>
  <c r="K18"/>
  <c r="K19"/>
  <c r="K20"/>
  <c r="K21"/>
  <c r="K24"/>
  <c r="K25"/>
  <c r="K26"/>
  <c r="K27"/>
  <c r="K30"/>
  <c r="K31"/>
  <c r="K32"/>
  <c r="K33"/>
  <c r="K34"/>
  <c r="K35"/>
  <c r="K36"/>
  <c r="K37"/>
  <c r="K38"/>
  <c r="K39"/>
  <c r="K40"/>
  <c r="K41"/>
  <c r="K12"/>
  <c r="H32" i="1"/>
  <c r="C32" s="1"/>
  <c r="H31"/>
  <c r="C31" s="1"/>
  <c r="H30"/>
  <c r="C30" s="1"/>
  <c r="H29"/>
  <c r="C29" s="1"/>
  <c r="H28"/>
  <c r="C28" s="1"/>
  <c r="H27"/>
  <c r="C27" s="1"/>
  <c r="H26"/>
  <c r="H25"/>
  <c r="H24"/>
  <c r="H23"/>
  <c r="H22"/>
  <c r="H21"/>
  <c r="C34" i="33"/>
  <c r="H19" i="1"/>
  <c r="H20"/>
  <c r="J4" i="33"/>
  <c r="J5"/>
  <c r="J6"/>
  <c r="J7"/>
  <c r="J8"/>
  <c r="J9"/>
  <c r="H3" i="1"/>
  <c r="H4"/>
  <c r="H5"/>
  <c r="H6"/>
  <c r="H7"/>
  <c r="H8"/>
  <c r="H9"/>
  <c r="H10"/>
  <c r="H11"/>
  <c r="H12"/>
  <c r="H13"/>
  <c r="H14"/>
  <c r="H15"/>
  <c r="H16"/>
  <c r="H17"/>
  <c r="H18"/>
  <c r="G34" i="33"/>
  <c r="G39" i="1"/>
  <c r="G40"/>
  <c r="G41"/>
  <c r="G42"/>
  <c r="G43"/>
  <c r="G44"/>
  <c r="G45"/>
  <c r="B3"/>
  <c r="G3"/>
  <c r="K10" i="33"/>
  <c r="J3"/>
  <c r="I42" i="56" l="1"/>
  <c r="I42" i="55"/>
  <c r="I42" i="54"/>
  <c r="I42" i="52"/>
  <c r="I42" i="51"/>
  <c r="I42" i="50"/>
  <c r="I42" i="49"/>
  <c r="I42" i="48"/>
  <c r="I42" i="47"/>
  <c r="I42" i="46"/>
  <c r="I42" i="45"/>
  <c r="I9" i="20"/>
  <c r="K9"/>
  <c r="H41" i="1"/>
  <c r="H43"/>
  <c r="J2" i="56"/>
  <c r="J2" i="55"/>
  <c r="J2" i="54"/>
  <c r="J2" i="52"/>
  <c r="J2" i="51"/>
  <c r="J2" i="50"/>
  <c r="J2" i="49"/>
  <c r="J2" i="48"/>
  <c r="J2" i="47"/>
  <c r="J2" i="46"/>
  <c r="J2" i="45"/>
  <c r="I2" s="1"/>
  <c r="J8" i="56"/>
  <c r="K8" s="1"/>
  <c r="J8" i="55"/>
  <c r="K8" s="1"/>
  <c r="J8" i="54"/>
  <c r="K8" s="1"/>
  <c r="J8" i="52"/>
  <c r="K8" s="1"/>
  <c r="J8" i="51"/>
  <c r="K8" s="1"/>
  <c r="J8" i="50"/>
  <c r="K8" s="1"/>
  <c r="J8" i="49"/>
  <c r="K8" s="1"/>
  <c r="J8" i="48"/>
  <c r="K8" s="1"/>
  <c r="J8" i="47"/>
  <c r="K8" s="1"/>
  <c r="J8" i="46"/>
  <c r="K8" s="1"/>
  <c r="J8" i="45"/>
  <c r="K8" s="1"/>
  <c r="J7" i="56"/>
  <c r="K7" s="1"/>
  <c r="J7" i="55"/>
  <c r="K7" s="1"/>
  <c r="J7" i="54"/>
  <c r="K7" s="1"/>
  <c r="J7" i="52"/>
  <c r="K7" s="1"/>
  <c r="J7" i="51"/>
  <c r="K7" s="1"/>
  <c r="J7" i="50"/>
  <c r="K7" s="1"/>
  <c r="J7" i="49"/>
  <c r="K7" s="1"/>
  <c r="J7" i="48"/>
  <c r="K7" s="1"/>
  <c r="J7" i="47"/>
  <c r="K7" s="1"/>
  <c r="J7" i="46"/>
  <c r="K7" s="1"/>
  <c r="J7" i="45"/>
  <c r="K7" s="1"/>
  <c r="J6" i="56"/>
  <c r="K6" s="1"/>
  <c r="J6" i="55"/>
  <c r="K6" s="1"/>
  <c r="J6" i="54"/>
  <c r="K6" s="1"/>
  <c r="J6" i="52"/>
  <c r="K6" s="1"/>
  <c r="J6" i="51"/>
  <c r="K6" s="1"/>
  <c r="J6" i="50"/>
  <c r="K6" s="1"/>
  <c r="J6" i="49"/>
  <c r="K6" s="1"/>
  <c r="J6" i="48"/>
  <c r="K6" s="1"/>
  <c r="J6" i="47"/>
  <c r="K6" s="1"/>
  <c r="J6" i="46"/>
  <c r="K6" s="1"/>
  <c r="J6" i="45"/>
  <c r="K6" s="1"/>
  <c r="J5" i="56"/>
  <c r="K5" s="1"/>
  <c r="J5" i="55"/>
  <c r="K5" s="1"/>
  <c r="J5" i="54"/>
  <c r="K5" s="1"/>
  <c r="J5" i="52"/>
  <c r="K5" s="1"/>
  <c r="J5" i="51"/>
  <c r="K5" s="1"/>
  <c r="J5" i="50"/>
  <c r="K5" s="1"/>
  <c r="J5" i="49"/>
  <c r="K5" s="1"/>
  <c r="J5" i="48"/>
  <c r="K5" s="1"/>
  <c r="J5" i="47"/>
  <c r="K5" s="1"/>
  <c r="J5" i="46"/>
  <c r="K5" s="1"/>
  <c r="J5" i="45"/>
  <c r="K5" s="1"/>
  <c r="J4" i="56"/>
  <c r="K4" s="1"/>
  <c r="J4" i="55"/>
  <c r="K4" s="1"/>
  <c r="J4" i="54"/>
  <c r="K4" s="1"/>
  <c r="J4" i="52"/>
  <c r="K4" s="1"/>
  <c r="J4" i="51"/>
  <c r="K4" s="1"/>
  <c r="J4" i="50"/>
  <c r="K4" s="1"/>
  <c r="J4" i="49"/>
  <c r="K4" s="1"/>
  <c r="J4" i="48"/>
  <c r="K4" s="1"/>
  <c r="J4" i="47"/>
  <c r="K4" s="1"/>
  <c r="J4" i="46"/>
  <c r="K4" s="1"/>
  <c r="J4" i="45"/>
  <c r="K4" s="1"/>
  <c r="J3" i="56"/>
  <c r="K3" s="1"/>
  <c r="J3" i="55"/>
  <c r="K3" s="1"/>
  <c r="J3" i="54"/>
  <c r="K3" s="1"/>
  <c r="J3" i="52"/>
  <c r="K3" s="1"/>
  <c r="J3" i="51"/>
  <c r="K3" s="1"/>
  <c r="J3" i="50"/>
  <c r="K3" s="1"/>
  <c r="J3" i="49"/>
  <c r="K3" s="1"/>
  <c r="J3" i="48"/>
  <c r="K3" s="1"/>
  <c r="J3" i="47"/>
  <c r="K3" s="1"/>
  <c r="J3" i="46"/>
  <c r="K3" s="1"/>
  <c r="J3" i="45"/>
  <c r="I3" s="1"/>
  <c r="H39" i="1"/>
  <c r="H44"/>
  <c r="H45"/>
  <c r="H40"/>
  <c r="J11" i="33"/>
  <c r="D35" i="1"/>
  <c r="J10" i="33"/>
  <c r="I40" i="1" l="1"/>
  <c r="K3" i="45"/>
  <c r="J9" i="46"/>
  <c r="K2"/>
  <c r="K9" s="1"/>
  <c r="J9" i="47"/>
  <c r="K2"/>
  <c r="K9" s="1"/>
  <c r="J9" i="48"/>
  <c r="K2"/>
  <c r="K9" s="1"/>
  <c r="J9" i="49"/>
  <c r="K2"/>
  <c r="K9" s="1"/>
  <c r="J9" i="50"/>
  <c r="K2"/>
  <c r="K9" s="1"/>
  <c r="J9" i="51"/>
  <c r="K2"/>
  <c r="K9" s="1"/>
  <c r="J9" i="52"/>
  <c r="K2"/>
  <c r="K9" s="1"/>
  <c r="J9" i="54"/>
  <c r="K2"/>
  <c r="K9" s="1"/>
  <c r="J9" i="55"/>
  <c r="K2"/>
  <c r="K9" s="1"/>
  <c r="J9" i="56"/>
  <c r="K2"/>
  <c r="K9" s="1"/>
  <c r="I39" i="1"/>
  <c r="I9" i="45"/>
  <c r="K2"/>
  <c r="K9" s="1"/>
  <c r="J9"/>
  <c r="R46" i="1"/>
  <c r="J13" i="33"/>
  <c r="L46" i="1"/>
  <c r="C19"/>
  <c r="K46"/>
  <c r="H42"/>
  <c r="H46" s="1"/>
  <c r="S46"/>
  <c r="J46"/>
  <c r="C18"/>
  <c r="Q46"/>
  <c r="N46"/>
  <c r="C14"/>
  <c r="P46"/>
  <c r="O46"/>
  <c r="C17"/>
  <c r="C3"/>
  <c r="K23" i="56" l="1"/>
  <c r="J23" i="55"/>
  <c r="K23" s="1"/>
  <c r="J23" i="54"/>
  <c r="K23" s="1"/>
  <c r="J23" i="52"/>
  <c r="K23" s="1"/>
  <c r="J23" i="51"/>
  <c r="K23" s="1"/>
  <c r="J23" i="50"/>
  <c r="K23" s="1"/>
  <c r="J23" i="49"/>
  <c r="K23" s="1"/>
  <c r="J23" i="48"/>
  <c r="K23" s="1"/>
  <c r="J23" i="47"/>
  <c r="K23" s="1"/>
  <c r="J23" i="46"/>
  <c r="K23" s="1"/>
  <c r="J23" i="45"/>
  <c r="K23" s="1"/>
  <c r="J23" i="20"/>
  <c r="K23" s="1"/>
  <c r="J28" i="55"/>
  <c r="J28" i="54"/>
  <c r="J28" i="52"/>
  <c r="J28" i="51"/>
  <c r="J28" i="50"/>
  <c r="J28" i="49"/>
  <c r="J28" i="48"/>
  <c r="J28" i="47"/>
  <c r="J28" i="46"/>
  <c r="J28" i="45"/>
  <c r="J28" i="20"/>
  <c r="K28" s="1"/>
  <c r="K28" i="56"/>
  <c r="K28" i="55"/>
  <c r="K28" i="54"/>
  <c r="K28" i="52"/>
  <c r="K28" i="51"/>
  <c r="K28" i="50"/>
  <c r="K28" i="49"/>
  <c r="K28" i="48"/>
  <c r="K28" i="47"/>
  <c r="K28" i="46"/>
  <c r="K28" i="45"/>
  <c r="C8" i="1"/>
  <c r="C13"/>
  <c r="C26"/>
  <c r="C4"/>
  <c r="C7"/>
  <c r="C21"/>
  <c r="C15"/>
  <c r="C5"/>
  <c r="C20"/>
  <c r="C9"/>
  <c r="C12"/>
  <c r="C16"/>
  <c r="C24"/>
  <c r="C25"/>
  <c r="C22"/>
  <c r="C23"/>
  <c r="C11"/>
  <c r="C6"/>
  <c r="C10"/>
  <c r="M46"/>
  <c r="I46"/>
  <c r="K29" i="56" l="1"/>
  <c r="J29" i="55"/>
  <c r="K29" s="1"/>
  <c r="J29" i="54"/>
  <c r="K29" s="1"/>
  <c r="J29" i="52"/>
  <c r="K29" s="1"/>
  <c r="J29" i="51"/>
  <c r="K29" s="1"/>
  <c r="J29" i="50"/>
  <c r="K29" s="1"/>
  <c r="J29" i="49"/>
  <c r="K29" s="1"/>
  <c r="J29" i="48"/>
  <c r="K29" s="1"/>
  <c r="J29" i="47"/>
  <c r="K29" s="1"/>
  <c r="J29" i="46"/>
  <c r="K29" s="1"/>
  <c r="J29" i="45"/>
  <c r="K29" s="1"/>
  <c r="J29" i="20"/>
  <c r="K29" s="1"/>
  <c r="J15" i="55"/>
  <c r="J15" i="54"/>
  <c r="J15" i="52"/>
  <c r="J15" i="51"/>
  <c r="J15" i="50"/>
  <c r="J15" i="49"/>
  <c r="J15" i="48"/>
  <c r="J15" i="47"/>
  <c r="J15" i="46"/>
  <c r="J15" i="45"/>
  <c r="J13" i="20"/>
  <c r="J13" i="55"/>
  <c r="J13" i="54"/>
  <c r="J13" i="52"/>
  <c r="J13" i="51"/>
  <c r="J13" i="50"/>
  <c r="J13" i="49"/>
  <c r="J13" i="48"/>
  <c r="J13" i="47"/>
  <c r="J13" i="46"/>
  <c r="J13" i="45"/>
  <c r="J22" i="55"/>
  <c r="J22" i="54"/>
  <c r="J22" i="52"/>
  <c r="J22" i="51"/>
  <c r="J22" i="50"/>
  <c r="J22" i="49"/>
  <c r="J22" i="48"/>
  <c r="J22" i="47"/>
  <c r="J22" i="46"/>
  <c r="J22" i="45"/>
  <c r="J15" i="20"/>
  <c r="K15" s="1"/>
  <c r="K15" i="56"/>
  <c r="K15" i="55"/>
  <c r="K15" i="54"/>
  <c r="K15" i="52"/>
  <c r="K15" i="51"/>
  <c r="K15" i="50"/>
  <c r="K15" i="49"/>
  <c r="K15" i="48"/>
  <c r="K15" i="47"/>
  <c r="K15" i="46"/>
  <c r="K15" i="45"/>
  <c r="J22" i="20"/>
  <c r="K22" s="1"/>
  <c r="K22" i="56"/>
  <c r="K22" i="55"/>
  <c r="K22" i="54"/>
  <c r="K22" i="52"/>
  <c r="K22" i="51"/>
  <c r="K22" i="50"/>
  <c r="K22" i="49"/>
  <c r="K22" i="48"/>
  <c r="K22" i="47"/>
  <c r="K22" i="46"/>
  <c r="K22" i="45"/>
  <c r="K13" i="20"/>
  <c r="K42" s="1"/>
  <c r="J42"/>
  <c r="K13" i="55"/>
  <c r="K42" s="1"/>
  <c r="J42"/>
  <c r="K13" i="52"/>
  <c r="K42" s="1"/>
  <c r="J42"/>
  <c r="K13" i="50"/>
  <c r="K42" s="1"/>
  <c r="J42"/>
  <c r="K13" i="48"/>
  <c r="K42" s="1"/>
  <c r="J42"/>
  <c r="K13" i="46"/>
  <c r="K42" s="1"/>
  <c r="J42"/>
  <c r="D38" i="1"/>
  <c r="C33"/>
  <c r="K13" i="56" l="1"/>
  <c r="K42" s="1"/>
  <c r="S34" i="1" s="1"/>
  <c r="J42" i="56"/>
  <c r="K13" i="54"/>
  <c r="K42" s="1"/>
  <c r="J42"/>
  <c r="K13" i="51"/>
  <c r="K42" s="1"/>
  <c r="J42"/>
  <c r="K13" i="49"/>
  <c r="K42" s="1"/>
  <c r="J42"/>
  <c r="K13" i="47"/>
  <c r="K42" s="1"/>
  <c r="J42"/>
  <c r="K13" i="45"/>
  <c r="K42" s="1"/>
  <c r="J42"/>
  <c r="C34" i="1"/>
  <c r="D32"/>
  <c r="E32"/>
  <c r="D27"/>
  <c r="E27"/>
  <c r="D28"/>
  <c r="E28"/>
  <c r="D29"/>
  <c r="E29"/>
  <c r="D30"/>
  <c r="E30"/>
  <c r="D31"/>
  <c r="E31"/>
  <c r="R35"/>
  <c r="R36"/>
  <c r="R48"/>
  <c r="K35"/>
  <c r="K36"/>
  <c r="K48"/>
  <c r="D23"/>
  <c r="E23"/>
  <c r="D25"/>
  <c r="E25"/>
  <c r="D21"/>
  <c r="E21"/>
  <c r="J35"/>
  <c r="J36"/>
  <c r="J48"/>
  <c r="D19"/>
  <c r="E19"/>
  <c r="D18"/>
  <c r="E18"/>
  <c r="D17"/>
  <c r="E17"/>
  <c r="D16"/>
  <c r="E16"/>
  <c r="D15"/>
  <c r="E15"/>
  <c r="D4"/>
  <c r="E4"/>
  <c r="D14"/>
  <c r="E14"/>
  <c r="S35"/>
  <c r="S36"/>
  <c r="S48"/>
  <c r="L35"/>
  <c r="L36"/>
  <c r="L48"/>
  <c r="D26"/>
  <c r="E26"/>
  <c r="D9"/>
  <c r="E9"/>
  <c r="D13"/>
  <c r="E13"/>
  <c r="P35"/>
  <c r="P36"/>
  <c r="P48"/>
  <c r="M35"/>
  <c r="M36"/>
  <c r="M48"/>
  <c r="O35"/>
  <c r="O36"/>
  <c r="O48"/>
  <c r="D5"/>
  <c r="E5"/>
  <c r="D7"/>
  <c r="E7"/>
  <c r="D8"/>
  <c r="E8"/>
  <c r="D22"/>
  <c r="E22"/>
  <c r="D12"/>
  <c r="E12"/>
  <c r="D20"/>
  <c r="E20"/>
  <c r="N35"/>
  <c r="N36"/>
  <c r="N48"/>
  <c r="Q35"/>
  <c r="Q36"/>
  <c r="Q48"/>
  <c r="D24"/>
  <c r="E24"/>
  <c r="D10"/>
  <c r="E10"/>
  <c r="D6"/>
  <c r="E6"/>
  <c r="D11"/>
  <c r="E11"/>
  <c r="I35"/>
  <c r="I36"/>
  <c r="I48"/>
  <c r="H35"/>
  <c r="H36" s="1"/>
  <c r="H48" s="1"/>
  <c r="C35"/>
  <c r="E35" s="1"/>
  <c r="C36"/>
  <c r="D39"/>
  <c r="D40" s="1"/>
  <c r="D3"/>
  <c r="E3" s="1"/>
  <c r="D36"/>
  <c r="E36"/>
  <c r="D33" l="1"/>
  <c r="E33" s="1"/>
</calcChain>
</file>

<file path=xl/comments1.xml><?xml version="1.0" encoding="utf-8"?>
<comments xmlns="http://schemas.openxmlformats.org/spreadsheetml/2006/main">
  <authors>
    <author>Neil Rothman</author>
  </authors>
  <commentList>
    <comment ref="L2" authorId="0">
      <text>
        <r>
          <rPr>
            <sz val="8"/>
            <color indexed="81"/>
            <rFont val="Tahoma"/>
            <family val="2"/>
          </rPr>
          <t xml:space="preserve">Payment Type:
M - Manual (Must enter income transaction each month.
A - Automatic (Income assumed, no need to make transaction entry).
</t>
        </r>
      </text>
    </comment>
    <comment ref="D3" authorId="0">
      <text>
        <r>
          <rPr>
            <b/>
            <sz val="8"/>
            <color indexed="81"/>
            <rFont val="Tahoma"/>
            <family val="2"/>
          </rPr>
          <t>Redistrubute:
Setting this to "Yes" will recalculate the current month's budget based on what has already been used.
For example:
If the budgeted amount is $100, but only $25 was used for January, the remaining $75 will be redistributed over the remaining months.
Note:
This setting will affect each of the Monthly Tracking Sheets.</t>
        </r>
      </text>
    </comment>
  </commentList>
</comments>
</file>

<file path=xl/sharedStrings.xml><?xml version="1.0" encoding="utf-8"?>
<sst xmlns="http://schemas.openxmlformats.org/spreadsheetml/2006/main" count="418" uniqueCount="110">
  <si>
    <t>Remaining</t>
  </si>
  <si>
    <t>Gas</t>
  </si>
  <si>
    <t>Groceries</t>
  </si>
  <si>
    <t>Date</t>
  </si>
  <si>
    <t>Category</t>
  </si>
  <si>
    <t>Income</t>
  </si>
  <si>
    <t>Remarks</t>
  </si>
  <si>
    <t>Medical</t>
  </si>
  <si>
    <t>Utilities</t>
  </si>
  <si>
    <t>Fixed Expenses</t>
  </si>
  <si>
    <t>Variable Expenses</t>
  </si>
  <si>
    <t>Mortgage</t>
  </si>
  <si>
    <t>Charity</t>
  </si>
  <si>
    <t>Going Out</t>
  </si>
  <si>
    <t>Emergency</t>
  </si>
  <si>
    <t xml:space="preserve">MASTER MONTHLY </t>
  </si>
  <si>
    <t>MASTER 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</si>
  <si>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</si>
  <si>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</si>
  <si>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</si>
  <si>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</si>
  <si>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</si>
  <si>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</si>
  <si>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</si>
  <si>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</si>
  <si>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</si>
  <si>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</si>
  <si>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</si>
  <si>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</si>
  <si>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</si>
  <si>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Budgeted</t>
  </si>
  <si>
    <t>Actual</t>
  </si>
  <si>
    <t>Monthly</t>
  </si>
  <si>
    <t>Yearly</t>
  </si>
  <si>
    <t>Total Expenses</t>
  </si>
  <si>
    <t>Under/Over Budget</t>
  </si>
  <si>
    <t>Yearly Variable Expenses</t>
  </si>
  <si>
    <t>Total Variable Expenses</t>
  </si>
  <si>
    <t>Other</t>
  </si>
  <si>
    <t>Total Fixed Expenses</t>
  </si>
  <si>
    <t>Money left to Budget:</t>
  </si>
  <si>
    <t>Total Monthly Expenses</t>
  </si>
  <si>
    <t>Under/Over Yearly Budget</t>
  </si>
  <si>
    <t>Yearly Fixed Expenses</t>
  </si>
  <si>
    <t>Yearly Total Expenses</t>
  </si>
  <si>
    <t>By Neil Rothman -- jginsing@gmail.com</t>
  </si>
  <si>
    <t>Car Insurance</t>
  </si>
  <si>
    <t>Yearly Income</t>
  </si>
  <si>
    <t>Surplus / Deficit</t>
  </si>
  <si>
    <t>YTD Income</t>
  </si>
  <si>
    <t>YTD Expense</t>
  </si>
  <si>
    <t>Total Monthly Income</t>
  </si>
  <si>
    <t>Kids Medical</t>
  </si>
  <si>
    <t>Travel</t>
  </si>
  <si>
    <t>Use PayPal to Donate if you like this product!</t>
  </si>
  <si>
    <t>Instructions:</t>
  </si>
  <si>
    <t>1) Fill in Income sources and estimated annual amounts.</t>
  </si>
  <si>
    <t>2) Fill in Variable/Fixed expenses and estimated amounts</t>
  </si>
  <si>
    <t>Tips:</t>
  </si>
  <si>
    <t>1) Keep your expenses less then your income!</t>
  </si>
  <si>
    <t>2) Make sure to pay yourself first by having a Fixed Expense called Savings.</t>
  </si>
  <si>
    <t>Total Income</t>
  </si>
  <si>
    <t>IRA</t>
  </si>
  <si>
    <t>4) CTRL + ; will enter the current date (great for the expense worksheets)</t>
  </si>
  <si>
    <t>3) Group your expenses as much as possible to really understand where you are spending too much</t>
  </si>
  <si>
    <t>3) Modifying the Budget worksheet will affect all 12 months!</t>
  </si>
  <si>
    <t>4) Go to the current month's worksheet and keep track of how you are doing!</t>
  </si>
  <si>
    <t xml:space="preserve">Monthly Budgets can only </t>
  </si>
  <si>
    <t>be modified on the Budget page!</t>
  </si>
  <si>
    <t>Total YTD Analysis</t>
  </si>
  <si>
    <t>YTD Variable Expenses</t>
  </si>
  <si>
    <t>Savings</t>
  </si>
  <si>
    <t>Tuition</t>
  </si>
  <si>
    <t>My Clothing</t>
  </si>
  <si>
    <t>Kids Clothing</t>
  </si>
  <si>
    <t>Car</t>
  </si>
  <si>
    <t>John</t>
  </si>
  <si>
    <t>Jane</t>
  </si>
  <si>
    <t>kids</t>
  </si>
  <si>
    <t>Misc</t>
  </si>
  <si>
    <t>Babysitting</t>
  </si>
  <si>
    <t>Maintance</t>
  </si>
  <si>
    <t>Cable</t>
  </si>
  <si>
    <t>Netflix</t>
  </si>
  <si>
    <t>Phone</t>
  </si>
  <si>
    <t>Debt</t>
  </si>
  <si>
    <t>Jean Skirt</t>
  </si>
  <si>
    <t>Shoes taps + Belt</t>
  </si>
  <si>
    <t>Bagel Danish</t>
  </si>
  <si>
    <t>memoirs of a geisha</t>
  </si>
  <si>
    <t>Haircut</t>
  </si>
  <si>
    <t>Diaper Rash Cream</t>
  </si>
  <si>
    <t>Lazy Bean</t>
  </si>
  <si>
    <t>Bagels</t>
  </si>
  <si>
    <t>RD</t>
  </si>
  <si>
    <t>No</t>
  </si>
  <si>
    <t>Variable</t>
  </si>
  <si>
    <t>Fixed</t>
  </si>
  <si>
    <t>Type</t>
  </si>
  <si>
    <t>Amount</t>
  </si>
  <si>
    <t>Date Paid</t>
  </si>
  <si>
    <t>Tutoring</t>
  </si>
  <si>
    <t>Gifts</t>
  </si>
  <si>
    <t>Yes</t>
  </si>
  <si>
    <t>A</t>
  </si>
  <si>
    <t>M</t>
  </si>
  <si>
    <t>Current Month</t>
  </si>
  <si>
    <t>Copay</t>
  </si>
  <si>
    <t>Steve</t>
  </si>
  <si>
    <t>Manicure</t>
  </si>
</sst>
</file>

<file path=xl/styles.xml><?xml version="1.0" encoding="utf-8"?>
<styleSheet xmlns="http://schemas.openxmlformats.org/spreadsheetml/2006/main">
  <numFmts count="6">
    <numFmt numFmtId="8" formatCode="&quot;$&quot;#,##0.00_);[Red]\(&quot;$&quot;#,##0.00\)"/>
    <numFmt numFmtId="164" formatCode="&quot;$&quot;#,##0.00"/>
    <numFmt numFmtId="165" formatCode="&quot;$&quot;#,##0.00;[Red]&quot;$&quot;#,##0.00"/>
    <numFmt numFmtId="166" formatCode="&quot;$&quot;#,##0"/>
    <numFmt numFmtId="167" formatCode="m/d/yy;@"/>
    <numFmt numFmtId="168" formatCode="mmmm"/>
  </numFmts>
  <fonts count="19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9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2"/>
      <name val="Arial"/>
      <family val="2"/>
    </font>
    <font>
      <i/>
      <sz val="10"/>
      <color theme="4" tint="-0.499984740745262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8" fontId="3" fillId="3" borderId="5" xfId="0" applyNumberFormat="1" applyFont="1" applyFill="1" applyBorder="1"/>
    <xf numFmtId="0" fontId="6" fillId="0" borderId="0" xfId="0" applyFont="1" applyProtection="1"/>
    <xf numFmtId="0" fontId="4" fillId="6" borderId="15" xfId="0" applyFont="1" applyFill="1" applyBorder="1" applyProtection="1"/>
    <xf numFmtId="0" fontId="6" fillId="0" borderId="0" xfId="0" applyFont="1" applyBorder="1" applyProtection="1"/>
    <xf numFmtId="0" fontId="7" fillId="6" borderId="16" xfId="0" applyFont="1" applyFill="1" applyBorder="1" applyProtection="1"/>
    <xf numFmtId="0" fontId="8" fillId="6" borderId="17" xfId="0" applyFont="1" applyFill="1" applyBorder="1" applyProtection="1"/>
    <xf numFmtId="0" fontId="8" fillId="6" borderId="17" xfId="0" applyFont="1" applyFill="1" applyBorder="1" applyAlignment="1" applyProtection="1">
      <alignment horizontal="center"/>
    </xf>
    <xf numFmtId="0" fontId="14" fillId="0" borderId="0" xfId="0" applyFont="1" applyProtection="1"/>
    <xf numFmtId="0" fontId="4" fillId="6" borderId="18" xfId="0" applyFont="1" applyFill="1" applyBorder="1" applyProtection="1"/>
    <xf numFmtId="0" fontId="9" fillId="6" borderId="19" xfId="0" applyFont="1" applyFill="1" applyBorder="1" applyProtection="1"/>
    <xf numFmtId="0" fontId="2" fillId="0" borderId="0" xfId="0" applyFont="1" applyBorder="1" applyProtection="1"/>
    <xf numFmtId="164" fontId="2" fillId="0" borderId="20" xfId="0" applyNumberFormat="1" applyFont="1" applyBorder="1" applyProtection="1"/>
    <xf numFmtId="0" fontId="3" fillId="0" borderId="13" xfId="0" applyFont="1" applyBorder="1" applyProtection="1"/>
    <xf numFmtId="164" fontId="3" fillId="0" borderId="14" xfId="0" applyNumberFormat="1" applyFont="1" applyBorder="1" applyProtection="1"/>
    <xf numFmtId="164" fontId="3" fillId="0" borderId="1" xfId="0" applyNumberFormat="1" applyFont="1" applyBorder="1" applyProtection="1"/>
    <xf numFmtId="0" fontId="15" fillId="9" borderId="3" xfId="0" applyFont="1" applyFill="1" applyBorder="1" applyProtection="1"/>
    <xf numFmtId="164" fontId="15" fillId="9" borderId="2" xfId="0" applyNumberFormat="1" applyFont="1" applyFill="1" applyBorder="1" applyProtection="1"/>
    <xf numFmtId="0" fontId="5" fillId="0" borderId="0" xfId="0" applyFont="1" applyBorder="1" applyProtection="1"/>
    <xf numFmtId="0" fontId="6" fillId="0" borderId="0" xfId="0" applyFont="1" applyFill="1" applyProtection="1"/>
    <xf numFmtId="0" fontId="3" fillId="5" borderId="17" xfId="0" applyFont="1" applyFill="1" applyBorder="1" applyProtection="1"/>
    <xf numFmtId="8" fontId="3" fillId="2" borderId="30" xfId="0" applyNumberFormat="1" applyFont="1" applyFill="1" applyBorder="1" applyProtection="1"/>
    <xf numFmtId="0" fontId="10" fillId="0" borderId="0" xfId="0" applyFont="1" applyBorder="1" applyProtection="1"/>
    <xf numFmtId="0" fontId="6" fillId="0" borderId="0" xfId="0" applyFont="1"/>
    <xf numFmtId="0" fontId="6" fillId="0" borderId="0" xfId="0" applyFont="1" applyBorder="1"/>
    <xf numFmtId="0" fontId="2" fillId="0" borderId="0" xfId="0" applyFont="1" applyBorder="1"/>
    <xf numFmtId="0" fontId="4" fillId="6" borderId="15" xfId="0" applyFont="1" applyFill="1" applyBorder="1"/>
    <xf numFmtId="0" fontId="2" fillId="0" borderId="3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6" borderId="32" xfId="0" applyFont="1" applyFill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166" fontId="2" fillId="0" borderId="0" xfId="0" applyNumberFormat="1" applyFont="1" applyBorder="1"/>
    <xf numFmtId="0" fontId="6" fillId="5" borderId="11" xfId="0" applyFont="1" applyFill="1" applyBorder="1"/>
    <xf numFmtId="8" fontId="6" fillId="4" borderId="11" xfId="0" applyNumberFormat="1" applyFont="1" applyFill="1" applyBorder="1"/>
    <xf numFmtId="165" fontId="6" fillId="2" borderId="11" xfId="0" applyNumberFormat="1" applyFont="1" applyFill="1" applyBorder="1"/>
    <xf numFmtId="8" fontId="3" fillId="3" borderId="11" xfId="0" applyNumberFormat="1" applyFont="1" applyFill="1" applyBorder="1"/>
    <xf numFmtId="0" fontId="2" fillId="7" borderId="13" xfId="0" applyFont="1" applyFill="1" applyBorder="1"/>
    <xf numFmtId="8" fontId="6" fillId="7" borderId="12" xfId="0" applyNumberFormat="1" applyFont="1" applyFill="1" applyBorder="1"/>
    <xf numFmtId="8" fontId="6" fillId="7" borderId="11" xfId="0" applyNumberFormat="1" applyFont="1" applyFill="1" applyBorder="1"/>
    <xf numFmtId="165" fontId="6" fillId="2" borderId="8" xfId="0" applyNumberFormat="1" applyFont="1" applyFill="1" applyBorder="1"/>
    <xf numFmtId="0" fontId="2" fillId="0" borderId="22" xfId="0" applyFont="1" applyFill="1" applyBorder="1"/>
    <xf numFmtId="8" fontId="2" fillId="0" borderId="37" xfId="0" applyNumberFormat="1" applyFont="1" applyFill="1" applyBorder="1"/>
    <xf numFmtId="8" fontId="2" fillId="0" borderId="21" xfId="0" applyNumberFormat="1" applyFont="1" applyFill="1" applyBorder="1"/>
    <xf numFmtId="40" fontId="2" fillId="0" borderId="38" xfId="0" applyNumberFormat="1" applyFont="1" applyBorder="1"/>
    <xf numFmtId="8" fontId="2" fillId="0" borderId="39" xfId="0" applyNumberFormat="1" applyFont="1" applyBorder="1" applyProtection="1"/>
    <xf numFmtId="0" fontId="11" fillId="0" borderId="40" xfId="0" applyFont="1" applyFill="1" applyBorder="1"/>
    <xf numFmtId="8" fontId="3" fillId="0" borderId="41" xfId="0" applyNumberFormat="1" applyFont="1" applyFill="1" applyBorder="1"/>
    <xf numFmtId="8" fontId="3" fillId="0" borderId="25" xfId="0" applyNumberFormat="1" applyFont="1" applyFill="1" applyBorder="1"/>
    <xf numFmtId="40" fontId="11" fillId="0" borderId="42" xfId="0" applyNumberFormat="1" applyFont="1" applyBorder="1"/>
    <xf numFmtId="8" fontId="3" fillId="0" borderId="43" xfId="0" applyNumberFormat="1" applyFont="1" applyBorder="1" applyProtection="1"/>
    <xf numFmtId="8" fontId="3" fillId="0" borderId="44" xfId="0" applyNumberFormat="1" applyFont="1" applyBorder="1" applyProtection="1"/>
    <xf numFmtId="8" fontId="3" fillId="0" borderId="45" xfId="0" applyNumberFormat="1" applyFont="1" applyBorder="1" applyProtection="1"/>
    <xf numFmtId="0" fontId="9" fillId="0" borderId="46" xfId="0" applyFont="1" applyBorder="1"/>
    <xf numFmtId="8" fontId="9" fillId="0" borderId="10" xfId="0" applyNumberFormat="1" applyFont="1" applyBorder="1"/>
    <xf numFmtId="8" fontId="9" fillId="0" borderId="47" xfId="0" applyNumberFormat="1" applyFont="1" applyBorder="1"/>
    <xf numFmtId="40" fontId="9" fillId="0" borderId="38" xfId="0" applyNumberFormat="1" applyFont="1" applyBorder="1"/>
    <xf numFmtId="8" fontId="9" fillId="0" borderId="42" xfId="0" applyNumberFormat="1" applyFont="1" applyBorder="1" applyProtection="1"/>
    <xf numFmtId="8" fontId="9" fillId="0" borderId="43" xfId="0" applyNumberFormat="1" applyFont="1" applyBorder="1" applyProtection="1"/>
    <xf numFmtId="8" fontId="9" fillId="0" borderId="45" xfId="0" applyNumberFormat="1" applyFont="1" applyBorder="1" applyProtection="1"/>
    <xf numFmtId="0" fontId="8" fillId="8" borderId="3" xfId="0" applyFont="1" applyFill="1" applyBorder="1"/>
    <xf numFmtId="8" fontId="8" fillId="8" borderId="1" xfId="0" applyNumberFormat="1" applyFont="1" applyFill="1" applyBorder="1"/>
    <xf numFmtId="165" fontId="8" fillId="8" borderId="1" xfId="0" applyNumberFormat="1" applyFont="1" applyFill="1" applyBorder="1"/>
    <xf numFmtId="8" fontId="8" fillId="8" borderId="2" xfId="0" applyNumberFormat="1" applyFont="1" applyFill="1" applyBorder="1"/>
    <xf numFmtId="0" fontId="8" fillId="8" borderId="42" xfId="0" applyFont="1" applyFill="1" applyBorder="1"/>
    <xf numFmtId="8" fontId="12" fillId="8" borderId="43" xfId="0" applyNumberFormat="1" applyFont="1" applyFill="1" applyBorder="1"/>
    <xf numFmtId="8" fontId="12" fillId="8" borderId="44" xfId="0" applyNumberFormat="1" applyFont="1" applyFill="1" applyBorder="1"/>
    <xf numFmtId="0" fontId="3" fillId="0" borderId="0" xfId="0" applyFont="1" applyBorder="1"/>
    <xf numFmtId="165" fontId="3" fillId="0" borderId="0" xfId="0" applyNumberFormat="1" applyFont="1" applyBorder="1"/>
    <xf numFmtId="8" fontId="3" fillId="0" borderId="0" xfId="0" applyNumberFormat="1" applyFont="1" applyBorder="1"/>
    <xf numFmtId="8" fontId="4" fillId="6" borderId="48" xfId="0" applyNumberFormat="1" applyFont="1" applyFill="1" applyBorder="1"/>
    <xf numFmtId="8" fontId="2" fillId="0" borderId="49" xfId="0" applyNumberFormat="1" applyFont="1" applyBorder="1" applyAlignment="1">
      <alignment horizontal="center"/>
    </xf>
    <xf numFmtId="8" fontId="2" fillId="0" borderId="50" xfId="0" applyNumberFormat="1" applyFont="1" applyBorder="1" applyAlignment="1">
      <alignment horizontal="center"/>
    </xf>
    <xf numFmtId="8" fontId="2" fillId="0" borderId="51" xfId="0" applyNumberFormat="1" applyFont="1" applyBorder="1" applyAlignment="1">
      <alignment horizontal="center"/>
    </xf>
    <xf numFmtId="8" fontId="2" fillId="0" borderId="52" xfId="0" applyNumberFormat="1" applyFont="1" applyBorder="1" applyProtection="1"/>
    <xf numFmtId="8" fontId="2" fillId="0" borderId="36" xfId="0" applyNumberFormat="1" applyFont="1" applyBorder="1" applyProtection="1"/>
    <xf numFmtId="8" fontId="2" fillId="0" borderId="8" xfId="0" applyNumberFormat="1" applyFont="1" applyBorder="1" applyProtection="1"/>
    <xf numFmtId="8" fontId="2" fillId="0" borderId="53" xfId="0" applyNumberFormat="1" applyFont="1" applyBorder="1" applyProtection="1"/>
    <xf numFmtId="8" fontId="2" fillId="0" borderId="54" xfId="0" applyNumberFormat="1" applyFont="1" applyBorder="1" applyProtection="1"/>
    <xf numFmtId="8" fontId="2" fillId="0" borderId="24" xfId="0" applyNumberFormat="1" applyFont="1" applyBorder="1" applyProtection="1"/>
    <xf numFmtId="8" fontId="2" fillId="0" borderId="55" xfId="0" applyNumberFormat="1" applyFont="1" applyBorder="1" applyProtection="1"/>
    <xf numFmtId="8" fontId="2" fillId="0" borderId="26" xfId="0" applyNumberFormat="1" applyFont="1" applyBorder="1" applyProtection="1"/>
    <xf numFmtId="8" fontId="8" fillId="8" borderId="56" xfId="0" applyNumberFormat="1" applyFont="1" applyFill="1" applyBorder="1"/>
    <xf numFmtId="8" fontId="12" fillId="8" borderId="57" xfId="0" applyNumberFormat="1" applyFont="1" applyFill="1" applyBorder="1"/>
    <xf numFmtId="8" fontId="12" fillId="8" borderId="58" xfId="0" applyNumberFormat="1" applyFont="1" applyFill="1" applyBorder="1"/>
    <xf numFmtId="8" fontId="3" fillId="0" borderId="57" xfId="0" applyNumberFormat="1" applyFont="1" applyBorder="1"/>
    <xf numFmtId="8" fontId="6" fillId="0" borderId="0" xfId="0" applyNumberFormat="1" applyFont="1" applyBorder="1"/>
    <xf numFmtId="167" fontId="2" fillId="0" borderId="11" xfId="0" applyNumberFormat="1" applyFont="1" applyBorder="1" applyProtection="1"/>
    <xf numFmtId="0" fontId="2" fillId="0" borderId="11" xfId="0" applyFont="1" applyBorder="1" applyProtection="1"/>
    <xf numFmtId="164" fontId="2" fillId="0" borderId="11" xfId="0" applyNumberFormat="1" applyFont="1" applyBorder="1" applyProtection="1"/>
    <xf numFmtId="165" fontId="2" fillId="0" borderId="11" xfId="0" applyNumberFormat="1" applyFont="1" applyBorder="1" applyProtection="1"/>
    <xf numFmtId="0" fontId="2" fillId="5" borderId="22" xfId="0" applyFont="1" applyFill="1" applyBorder="1" applyProtection="1">
      <protection locked="0"/>
    </xf>
    <xf numFmtId="8" fontId="2" fillId="2" borderId="21" xfId="0" applyNumberFormat="1" applyFont="1" applyFill="1" applyBorder="1" applyProtection="1">
      <protection locked="0"/>
    </xf>
    <xf numFmtId="0" fontId="2" fillId="5" borderId="24" xfId="0" applyFont="1" applyFill="1" applyBorder="1" applyProtection="1">
      <protection locked="0"/>
    </xf>
    <xf numFmtId="8" fontId="2" fillId="2" borderId="5" xfId="0" applyNumberFormat="1" applyFont="1" applyFill="1" applyBorder="1" applyProtection="1">
      <protection locked="0"/>
    </xf>
    <xf numFmtId="0" fontId="2" fillId="5" borderId="26" xfId="0" applyFont="1" applyFill="1" applyBorder="1" applyProtection="1">
      <protection locked="0"/>
    </xf>
    <xf numFmtId="8" fontId="2" fillId="2" borderId="27" xfId="0" applyNumberFormat="1" applyFont="1" applyFill="1" applyBorder="1" applyProtection="1">
      <protection locked="0"/>
    </xf>
    <xf numFmtId="8" fontId="2" fillId="2" borderId="23" xfId="0" applyNumberFormat="1" applyFont="1" applyFill="1" applyBorder="1" applyProtection="1">
      <protection locked="0"/>
    </xf>
    <xf numFmtId="8" fontId="2" fillId="2" borderId="28" xfId="0" applyNumberFormat="1" applyFont="1" applyFill="1" applyBorder="1" applyProtection="1">
      <protection locked="0"/>
    </xf>
    <xf numFmtId="8" fontId="2" fillId="2" borderId="29" xfId="0" applyNumberFormat="1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6" xfId="0" applyFont="1" applyBorder="1" applyProtection="1">
      <protection locked="0"/>
    </xf>
    <xf numFmtId="165" fontId="6" fillId="0" borderId="11" xfId="0" applyNumberFormat="1" applyFont="1" applyBorder="1" applyProtection="1">
      <protection locked="0"/>
    </xf>
    <xf numFmtId="167" fontId="6" fillId="0" borderId="11" xfId="0" applyNumberFormat="1" applyFont="1" applyBorder="1" applyProtection="1">
      <protection locked="0"/>
    </xf>
    <xf numFmtId="0" fontId="6" fillId="0" borderId="11" xfId="0" applyFont="1" applyBorder="1" applyProtection="1">
      <protection locked="0"/>
    </xf>
    <xf numFmtId="164" fontId="6" fillId="0" borderId="11" xfId="0" applyNumberFormat="1" applyFont="1" applyBorder="1" applyProtection="1">
      <protection locked="0"/>
    </xf>
    <xf numFmtId="167" fontId="6" fillId="0" borderId="11" xfId="0" applyNumberFormat="1" applyFont="1" applyFill="1" applyBorder="1" applyProtection="1">
      <protection locked="0"/>
    </xf>
    <xf numFmtId="164" fontId="6" fillId="0" borderId="11" xfId="0" applyNumberFormat="1" applyFont="1" applyFill="1" applyBorder="1" applyProtection="1">
      <protection locked="0"/>
    </xf>
    <xf numFmtId="165" fontId="6" fillId="0" borderId="11" xfId="0" applyNumberFormat="1" applyFont="1" applyFill="1" applyBorder="1" applyProtection="1">
      <protection locked="0"/>
    </xf>
    <xf numFmtId="0" fontId="4" fillId="6" borderId="62" xfId="0" applyFont="1" applyFill="1" applyBorder="1" applyProtection="1"/>
    <xf numFmtId="0" fontId="4" fillId="6" borderId="63" xfId="0" applyFont="1" applyFill="1" applyBorder="1" applyProtection="1"/>
    <xf numFmtId="17" fontId="7" fillId="6" borderId="64" xfId="0" applyNumberFormat="1" applyFont="1" applyFill="1" applyBorder="1" applyProtection="1"/>
    <xf numFmtId="0" fontId="9" fillId="6" borderId="65" xfId="0" applyFont="1" applyFill="1" applyBorder="1" applyProtection="1"/>
    <xf numFmtId="0" fontId="9" fillId="6" borderId="41" xfId="0" applyFont="1" applyFill="1" applyBorder="1" applyProtection="1"/>
    <xf numFmtId="0" fontId="3" fillId="5" borderId="18" xfId="0" applyFont="1" applyFill="1" applyBorder="1" applyProtection="1"/>
    <xf numFmtId="8" fontId="3" fillId="2" borderId="19" xfId="0" applyNumberFormat="1" applyFont="1" applyFill="1" applyBorder="1" applyProtection="1"/>
    <xf numFmtId="0" fontId="2" fillId="5" borderId="11" xfId="0" applyFon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16" fillId="6" borderId="8" xfId="0" applyFont="1" applyFill="1" applyBorder="1" applyProtection="1"/>
    <xf numFmtId="0" fontId="2" fillId="0" borderId="11" xfId="0" applyNumberFormat="1" applyFont="1" applyBorder="1" applyProtection="1"/>
    <xf numFmtId="0" fontId="6" fillId="0" borderId="11" xfId="0" applyNumberFormat="1" applyFont="1" applyBorder="1" applyProtection="1">
      <protection locked="0"/>
    </xf>
    <xf numFmtId="165" fontId="2" fillId="0" borderId="0" xfId="0" applyNumberFormat="1" applyFont="1" applyProtection="1"/>
    <xf numFmtId="165" fontId="4" fillId="6" borderId="7" xfId="0" applyNumberFormat="1" applyFont="1" applyFill="1" applyBorder="1" applyProtection="1"/>
    <xf numFmtId="8" fontId="2" fillId="4" borderId="3" xfId="0" applyNumberFormat="1" applyFont="1" applyFill="1" applyBorder="1" applyAlignment="1" applyProtection="1">
      <alignment horizontal="center"/>
    </xf>
    <xf numFmtId="8" fontId="2" fillId="2" borderId="1" xfId="0" applyNumberFormat="1" applyFont="1" applyFill="1" applyBorder="1" applyAlignment="1" applyProtection="1">
      <alignment horizontal="center"/>
    </xf>
    <xf numFmtId="8" fontId="2" fillId="3" borderId="2" xfId="0" applyNumberFormat="1" applyFont="1" applyFill="1" applyBorder="1" applyAlignment="1" applyProtection="1">
      <alignment horizontal="center"/>
    </xf>
    <xf numFmtId="49" fontId="6" fillId="0" borderId="0" xfId="0" applyNumberFormat="1" applyFont="1" applyProtection="1"/>
    <xf numFmtId="0" fontId="2" fillId="5" borderId="6" xfId="0" applyNumberFormat="1" applyFont="1" applyFill="1" applyBorder="1" applyProtection="1"/>
    <xf numFmtId="8" fontId="2" fillId="4" borderId="4" xfId="0" applyNumberFormat="1" applyFont="1" applyFill="1" applyBorder="1" applyProtection="1"/>
    <xf numFmtId="8" fontId="2" fillId="2" borderId="8" xfId="0" applyNumberFormat="1" applyFont="1" applyFill="1" applyBorder="1" applyProtection="1"/>
    <xf numFmtId="8" fontId="2" fillId="3" borderId="5" xfId="0" applyNumberFormat="1" applyFont="1" applyFill="1" applyBorder="1" applyProtection="1"/>
    <xf numFmtId="164" fontId="6" fillId="0" borderId="11" xfId="0" applyNumberFormat="1" applyFont="1" applyBorder="1" applyProtection="1"/>
    <xf numFmtId="165" fontId="6" fillId="0" borderId="0" xfId="0" applyNumberFormat="1" applyFont="1" applyProtection="1"/>
    <xf numFmtId="0" fontId="5" fillId="0" borderId="0" xfId="0" applyFont="1" applyFill="1" applyBorder="1" applyProtection="1"/>
    <xf numFmtId="8" fontId="2" fillId="2" borderId="11" xfId="0" applyNumberFormat="1" applyFont="1" applyFill="1" applyBorder="1" applyProtection="1"/>
    <xf numFmtId="0" fontId="2" fillId="5" borderId="9" xfId="0" applyNumberFormat="1" applyFont="1" applyFill="1" applyBorder="1" applyProtection="1"/>
    <xf numFmtId="8" fontId="2" fillId="2" borderId="10" xfId="0" applyNumberFormat="1" applyFont="1" applyFill="1" applyBorder="1" applyProtection="1"/>
    <xf numFmtId="0" fontId="3" fillId="5" borderId="13" xfId="0" applyFont="1" applyFill="1" applyBorder="1" applyProtection="1"/>
    <xf numFmtId="8" fontId="2" fillId="4" borderId="14" xfId="0" applyNumberFormat="1" applyFont="1" applyFill="1" applyBorder="1" applyProtection="1"/>
    <xf numFmtId="8" fontId="2" fillId="2" borderId="1" xfId="0" applyNumberFormat="1" applyFont="1" applyFill="1" applyBorder="1" applyProtection="1"/>
    <xf numFmtId="8" fontId="2" fillId="3" borderId="2" xfId="0" applyNumberFormat="1" applyFont="1" applyFill="1" applyBorder="1" applyProtection="1"/>
    <xf numFmtId="165" fontId="6" fillId="0" borderId="0" xfId="0" applyNumberFormat="1" applyFont="1" applyFill="1" applyBorder="1" applyProtection="1"/>
    <xf numFmtId="165" fontId="2" fillId="4" borderId="3" xfId="0" applyNumberFormat="1" applyFont="1" applyFill="1" applyBorder="1" applyProtection="1"/>
    <xf numFmtId="165" fontId="2" fillId="2" borderId="1" xfId="0" applyNumberFormat="1" applyFont="1" applyFill="1" applyBorder="1" applyProtection="1"/>
    <xf numFmtId="0" fontId="3" fillId="3" borderId="2" xfId="0" applyFont="1" applyFill="1" applyBorder="1" applyProtection="1"/>
    <xf numFmtId="165" fontId="2" fillId="4" borderId="4" xfId="0" applyNumberFormat="1" applyFont="1" applyFill="1" applyBorder="1" applyProtection="1"/>
    <xf numFmtId="165" fontId="2" fillId="2" borderId="8" xfId="0" applyNumberFormat="1" applyFont="1" applyFill="1" applyBorder="1" applyProtection="1"/>
    <xf numFmtId="8" fontId="3" fillId="3" borderId="5" xfId="0" applyNumberFormat="1" applyFont="1" applyFill="1" applyBorder="1" applyProtection="1"/>
    <xf numFmtId="167" fontId="2" fillId="2" borderId="8" xfId="0" applyNumberFormat="1" applyFont="1" applyFill="1" applyBorder="1" applyProtection="1"/>
    <xf numFmtId="165" fontId="6" fillId="0" borderId="0" xfId="0" applyNumberFormat="1" applyFont="1" applyBorder="1" applyProtection="1"/>
    <xf numFmtId="0" fontId="3" fillId="5" borderId="3" xfId="0" applyNumberFormat="1" applyFont="1" applyFill="1" applyBorder="1" applyProtection="1"/>
    <xf numFmtId="165" fontId="2" fillId="4" borderId="1" xfId="0" applyNumberFormat="1" applyFont="1" applyFill="1" applyBorder="1" applyProtection="1"/>
    <xf numFmtId="165" fontId="3" fillId="3" borderId="2" xfId="0" applyNumberFormat="1" applyFont="1" applyFill="1" applyBorder="1" applyProtection="1"/>
    <xf numFmtId="0" fontId="0" fillId="0" borderId="10" xfId="0" applyBorder="1" applyProtection="1">
      <protection locked="0"/>
    </xf>
    <xf numFmtId="164" fontId="3" fillId="0" borderId="0" xfId="0" applyNumberFormat="1" applyFont="1" applyBorder="1" applyProtection="1"/>
    <xf numFmtId="165" fontId="2" fillId="2" borderId="11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Border="1" applyProtection="1">
      <protection locked="0"/>
    </xf>
    <xf numFmtId="164" fontId="2" fillId="0" borderId="20" xfId="0" applyNumberFormat="1" applyFont="1" applyBorder="1" applyProtection="1">
      <protection locked="0"/>
    </xf>
    <xf numFmtId="0" fontId="6" fillId="0" borderId="11" xfId="0" applyFont="1" applyBorder="1" applyProtection="1"/>
    <xf numFmtId="8" fontId="4" fillId="6" borderId="59" xfId="0" applyNumberFormat="1" applyFont="1" applyFill="1" applyBorder="1" applyAlignment="1">
      <alignment horizontal="left"/>
    </xf>
    <xf numFmtId="8" fontId="4" fillId="6" borderId="60" xfId="0" applyNumberFormat="1" applyFont="1" applyFill="1" applyBorder="1" applyAlignment="1">
      <alignment horizontal="left"/>
    </xf>
    <xf numFmtId="168" fontId="13" fillId="0" borderId="17" xfId="0" applyNumberFormat="1" applyFont="1" applyBorder="1" applyAlignment="1">
      <alignment horizontal="center"/>
    </xf>
    <xf numFmtId="168" fontId="13" fillId="0" borderId="30" xfId="0" applyNumberFormat="1" applyFont="1" applyBorder="1" applyAlignment="1">
      <alignment horizontal="center"/>
    </xf>
    <xf numFmtId="8" fontId="13" fillId="0" borderId="17" xfId="0" applyNumberFormat="1" applyFont="1" applyBorder="1" applyAlignment="1">
      <alignment horizontal="center"/>
    </xf>
    <xf numFmtId="8" fontId="13" fillId="0" borderId="30" xfId="0" applyNumberFormat="1" applyFont="1" applyBorder="1" applyAlignment="1">
      <alignment horizontal="center"/>
    </xf>
    <xf numFmtId="8" fontId="4" fillId="6" borderId="38" xfId="0" applyNumberFormat="1" applyFont="1" applyFill="1" applyBorder="1" applyAlignment="1">
      <alignment horizontal="left"/>
    </xf>
    <xf numFmtId="8" fontId="4" fillId="6" borderId="61" xfId="0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4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"/>
  <dimension ref="B1:O42"/>
  <sheetViews>
    <sheetView showGridLines="0" workbookViewId="0">
      <selection activeCell="B4" sqref="B4"/>
    </sheetView>
  </sheetViews>
  <sheetFormatPr defaultRowHeight="12.75"/>
  <cols>
    <col min="1" max="1" width="2.7109375" style="2" customWidth="1"/>
    <col min="2" max="2" width="26.85546875" style="2" customWidth="1"/>
    <col min="3" max="3" width="11.5703125" style="2" bestFit="1" customWidth="1"/>
    <col min="4" max="4" width="4.7109375" style="2" customWidth="1"/>
    <col min="5" max="5" width="2.7109375" style="2" customWidth="1"/>
    <col min="6" max="6" width="21.85546875" style="2" bestFit="1" customWidth="1"/>
    <col min="7" max="7" width="11.5703125" style="2" bestFit="1" customWidth="1"/>
    <col min="8" max="8" width="2.7109375" style="2" customWidth="1"/>
    <col min="9" max="9" width="20.140625" style="2" customWidth="1"/>
    <col min="10" max="10" width="12.28515625" style="2" bestFit="1" customWidth="1"/>
    <col min="11" max="11" width="13.28515625" style="2" bestFit="1" customWidth="1"/>
    <col min="12" max="12" width="4.42578125" style="2" bestFit="1" customWidth="1"/>
    <col min="13" max="13" width="3.5703125" style="2" customWidth="1"/>
    <col min="14" max="14" width="9.140625" style="2"/>
    <col min="15" max="15" width="9.140625" style="2" hidden="1" customWidth="1"/>
    <col min="16" max="16384" width="9.140625" style="2"/>
  </cols>
  <sheetData>
    <row r="1" spans="2:15" ht="13.5" thickBot="1">
      <c r="O1" s="2" t="s">
        <v>5</v>
      </c>
    </row>
    <row r="2" spans="2:15" ht="13.5" thickBot="1">
      <c r="B2" s="110" t="s">
        <v>15</v>
      </c>
      <c r="C2" s="112"/>
      <c r="D2" s="114"/>
      <c r="E2" s="4"/>
      <c r="F2" s="3" t="s">
        <v>16</v>
      </c>
      <c r="G2" s="5"/>
      <c r="I2" s="6" t="s">
        <v>5</v>
      </c>
      <c r="J2" s="7" t="s">
        <v>32</v>
      </c>
      <c r="K2" s="7" t="s">
        <v>33</v>
      </c>
      <c r="L2" s="7" t="s">
        <v>98</v>
      </c>
      <c r="N2" s="8" t="s">
        <v>45</v>
      </c>
      <c r="O2" s="2" t="s">
        <v>97</v>
      </c>
    </row>
    <row r="3" spans="2:15" ht="13.5" thickBot="1">
      <c r="B3" s="111" t="s">
        <v>10</v>
      </c>
      <c r="C3" s="113"/>
      <c r="D3" s="120" t="s">
        <v>94</v>
      </c>
      <c r="E3" s="11"/>
      <c r="F3" s="9" t="s">
        <v>9</v>
      </c>
      <c r="G3" s="10"/>
      <c r="H3" s="11"/>
      <c r="I3" s="101" t="s">
        <v>76</v>
      </c>
      <c r="J3" s="12">
        <f>K3/12</f>
        <v>4583.333333333333</v>
      </c>
      <c r="K3" s="159">
        <v>55000</v>
      </c>
      <c r="L3" s="159" t="s">
        <v>104</v>
      </c>
      <c r="N3" s="8" t="s">
        <v>54</v>
      </c>
      <c r="O3" s="2" t="s">
        <v>96</v>
      </c>
    </row>
    <row r="4" spans="2:15" ht="13.5" thickBot="1">
      <c r="B4" s="117" t="s">
        <v>80</v>
      </c>
      <c r="C4" s="118">
        <v>25</v>
      </c>
      <c r="D4" s="157" t="s">
        <v>95</v>
      </c>
      <c r="E4" s="4"/>
      <c r="F4" s="92" t="s">
        <v>82</v>
      </c>
      <c r="G4" s="93">
        <v>90</v>
      </c>
      <c r="I4" s="102" t="s">
        <v>77</v>
      </c>
      <c r="J4" s="12">
        <f t="shared" ref="J4:J9" si="0">K4/12</f>
        <v>2666.6666666666665</v>
      </c>
      <c r="K4" s="159">
        <v>32000</v>
      </c>
      <c r="L4" s="159" t="s">
        <v>104</v>
      </c>
    </row>
    <row r="5" spans="2:15" ht="13.5" thickBot="1">
      <c r="B5" s="117" t="s">
        <v>75</v>
      </c>
      <c r="C5" s="118">
        <v>15</v>
      </c>
      <c r="D5" s="157" t="s">
        <v>103</v>
      </c>
      <c r="E5" s="4"/>
      <c r="F5" s="94" t="s">
        <v>75</v>
      </c>
      <c r="G5" s="95">
        <v>350</v>
      </c>
      <c r="I5" s="102" t="s">
        <v>101</v>
      </c>
      <c r="J5" s="12">
        <f t="shared" si="0"/>
        <v>83.333333333333329</v>
      </c>
      <c r="K5" s="159">
        <v>1000</v>
      </c>
      <c r="L5" s="159" t="s">
        <v>105</v>
      </c>
    </row>
    <row r="6" spans="2:15" ht="13.5" thickBot="1">
      <c r="B6" s="117" t="s">
        <v>12</v>
      </c>
      <c r="C6" s="118">
        <v>50</v>
      </c>
      <c r="D6" s="157" t="s">
        <v>95</v>
      </c>
      <c r="E6" s="4"/>
      <c r="F6" s="94" t="s">
        <v>46</v>
      </c>
      <c r="G6" s="95">
        <v>100</v>
      </c>
      <c r="I6" s="102" t="s">
        <v>102</v>
      </c>
      <c r="J6" s="12">
        <f t="shared" si="0"/>
        <v>41.666666666666664</v>
      </c>
      <c r="K6" s="159">
        <v>500</v>
      </c>
      <c r="L6" s="159" t="s">
        <v>105</v>
      </c>
    </row>
    <row r="7" spans="2:15" ht="13.5" thickBot="1">
      <c r="B7" s="117" t="s">
        <v>14</v>
      </c>
      <c r="C7" s="119">
        <v>50</v>
      </c>
      <c r="D7" s="157" t="s">
        <v>103</v>
      </c>
      <c r="E7" s="4"/>
      <c r="F7" s="94" t="s">
        <v>85</v>
      </c>
      <c r="G7" s="95">
        <v>200</v>
      </c>
      <c r="I7" s="102" t="s">
        <v>38</v>
      </c>
      <c r="J7" s="12">
        <f t="shared" si="0"/>
        <v>0</v>
      </c>
      <c r="K7" s="159"/>
      <c r="L7" s="159"/>
    </row>
    <row r="8" spans="2:15" ht="13.5" thickBot="1">
      <c r="B8" s="117" t="s">
        <v>1</v>
      </c>
      <c r="C8" s="118">
        <v>300</v>
      </c>
      <c r="D8" s="157" t="s">
        <v>95</v>
      </c>
      <c r="E8" s="4"/>
      <c r="F8" s="94" t="s">
        <v>62</v>
      </c>
      <c r="G8" s="95">
        <v>600</v>
      </c>
      <c r="I8" s="102" t="s">
        <v>38</v>
      </c>
      <c r="J8" s="12">
        <f t="shared" si="0"/>
        <v>0</v>
      </c>
      <c r="K8" s="159"/>
      <c r="L8" s="159"/>
    </row>
    <row r="9" spans="2:15" ht="13.5" thickBot="1">
      <c r="B9" s="117" t="s">
        <v>102</v>
      </c>
      <c r="C9" s="118">
        <v>100</v>
      </c>
      <c r="D9" s="157" t="s">
        <v>95</v>
      </c>
      <c r="E9" s="4"/>
      <c r="F9" s="94" t="s">
        <v>81</v>
      </c>
      <c r="G9" s="95">
        <v>640</v>
      </c>
      <c r="I9" s="102" t="s">
        <v>38</v>
      </c>
      <c r="J9" s="12">
        <f t="shared" si="0"/>
        <v>0</v>
      </c>
      <c r="K9" s="159"/>
      <c r="L9" s="159"/>
    </row>
    <row r="10" spans="2:15" ht="13.5" thickBot="1">
      <c r="B10" s="117" t="s">
        <v>13</v>
      </c>
      <c r="C10" s="118">
        <v>75</v>
      </c>
      <c r="D10" s="157" t="s">
        <v>95</v>
      </c>
      <c r="E10" s="4"/>
      <c r="F10" s="94" t="s">
        <v>11</v>
      </c>
      <c r="G10" s="95">
        <v>2000</v>
      </c>
      <c r="I10" s="13" t="s">
        <v>61</v>
      </c>
      <c r="J10" s="14">
        <f>SUM(J3:J9)</f>
        <v>7375</v>
      </c>
      <c r="K10" s="15">
        <f>SUM(K3:K9)</f>
        <v>88500</v>
      </c>
      <c r="L10" s="156"/>
    </row>
    <row r="11" spans="2:15" ht="13.5" thickBot="1">
      <c r="B11" s="117" t="s">
        <v>2</v>
      </c>
      <c r="C11" s="118">
        <v>500</v>
      </c>
      <c r="D11" s="157" t="s">
        <v>95</v>
      </c>
      <c r="E11" s="4"/>
      <c r="F11" s="96" t="s">
        <v>83</v>
      </c>
      <c r="G11" s="97">
        <v>20</v>
      </c>
      <c r="I11" s="13" t="s">
        <v>34</v>
      </c>
      <c r="J11" s="14">
        <f>C34+G34</f>
        <v>6795</v>
      </c>
    </row>
    <row r="12" spans="2:15" ht="13.5" thickBot="1">
      <c r="B12" s="117" t="s">
        <v>77</v>
      </c>
      <c r="C12" s="118">
        <v>30</v>
      </c>
      <c r="D12" s="157" t="s">
        <v>95</v>
      </c>
      <c r="E12" s="4"/>
      <c r="F12" s="94" t="s">
        <v>38</v>
      </c>
      <c r="G12" s="98">
        <v>0</v>
      </c>
    </row>
    <row r="13" spans="2:15" ht="13.5" thickBot="1">
      <c r="B13" s="117" t="s">
        <v>76</v>
      </c>
      <c r="C13" s="118">
        <v>30</v>
      </c>
      <c r="D13" s="157" t="s">
        <v>95</v>
      </c>
      <c r="E13" s="4"/>
      <c r="F13" s="94" t="s">
        <v>84</v>
      </c>
      <c r="G13" s="98">
        <v>90</v>
      </c>
      <c r="I13" s="16" t="s">
        <v>40</v>
      </c>
      <c r="J13" s="17">
        <f>J10-J11</f>
        <v>580</v>
      </c>
    </row>
    <row r="14" spans="2:15">
      <c r="B14" s="117" t="s">
        <v>78</v>
      </c>
      <c r="C14" s="118">
        <v>30</v>
      </c>
      <c r="D14" s="157" t="s">
        <v>95</v>
      </c>
      <c r="E14" s="4"/>
      <c r="F14" s="96" t="s">
        <v>71</v>
      </c>
      <c r="G14" s="97">
        <v>500</v>
      </c>
    </row>
    <row r="15" spans="2:15">
      <c r="B15" s="117" t="s">
        <v>74</v>
      </c>
      <c r="C15" s="118">
        <v>100</v>
      </c>
      <c r="D15" s="157" t="s">
        <v>103</v>
      </c>
      <c r="E15" s="4"/>
      <c r="F15" s="96" t="s">
        <v>72</v>
      </c>
      <c r="G15" s="98">
        <v>150</v>
      </c>
      <c r="I15" s="18" t="s">
        <v>55</v>
      </c>
    </row>
    <row r="16" spans="2:15">
      <c r="B16" s="117" t="s">
        <v>52</v>
      </c>
      <c r="C16" s="118">
        <v>75</v>
      </c>
      <c r="D16" s="157" t="s">
        <v>95</v>
      </c>
      <c r="E16" s="4"/>
      <c r="F16" s="96"/>
      <c r="G16" s="98"/>
      <c r="I16" s="18" t="s">
        <v>56</v>
      </c>
    </row>
    <row r="17" spans="2:9">
      <c r="B17" s="117" t="s">
        <v>7</v>
      </c>
      <c r="C17" s="118">
        <v>100</v>
      </c>
      <c r="D17" s="157" t="s">
        <v>95</v>
      </c>
      <c r="E17" s="4"/>
      <c r="F17" s="96"/>
      <c r="G17" s="98"/>
      <c r="I17" s="18" t="s">
        <v>57</v>
      </c>
    </row>
    <row r="18" spans="2:9">
      <c r="B18" s="117" t="s">
        <v>79</v>
      </c>
      <c r="C18" s="118">
        <v>200</v>
      </c>
      <c r="D18" s="157" t="s">
        <v>95</v>
      </c>
      <c r="E18" s="4"/>
      <c r="F18" s="96"/>
      <c r="G18" s="99"/>
      <c r="I18" s="18" t="s">
        <v>65</v>
      </c>
    </row>
    <row r="19" spans="2:9">
      <c r="B19" s="117" t="s">
        <v>73</v>
      </c>
      <c r="C19" s="118">
        <v>25</v>
      </c>
      <c r="D19" s="157" t="s">
        <v>95</v>
      </c>
      <c r="E19" s="4"/>
      <c r="F19" s="96"/>
      <c r="G19" s="98"/>
      <c r="H19" s="19"/>
      <c r="I19" s="18" t="s">
        <v>66</v>
      </c>
    </row>
    <row r="20" spans="2:9">
      <c r="B20" s="117" t="s">
        <v>38</v>
      </c>
      <c r="C20" s="118">
        <v>0</v>
      </c>
      <c r="D20" s="157" t="s">
        <v>95</v>
      </c>
      <c r="E20" s="4"/>
      <c r="F20" s="96"/>
      <c r="G20" s="95"/>
      <c r="I20" s="18"/>
    </row>
    <row r="21" spans="2:9">
      <c r="B21" s="117" t="s">
        <v>53</v>
      </c>
      <c r="C21" s="118">
        <v>100</v>
      </c>
      <c r="D21" s="157" t="s">
        <v>103</v>
      </c>
      <c r="E21" s="4"/>
      <c r="F21" s="96"/>
      <c r="G21" s="98"/>
      <c r="I21" s="18" t="s">
        <v>58</v>
      </c>
    </row>
    <row r="22" spans="2:9">
      <c r="B22" s="117" t="s">
        <v>8</v>
      </c>
      <c r="C22" s="118">
        <v>250</v>
      </c>
      <c r="D22" s="157" t="s">
        <v>95</v>
      </c>
      <c r="E22" s="4"/>
      <c r="F22" s="96"/>
      <c r="G22" s="98"/>
      <c r="H22" s="4"/>
      <c r="I22" s="18" t="s">
        <v>59</v>
      </c>
    </row>
    <row r="23" spans="2:9">
      <c r="B23" s="117"/>
      <c r="C23" s="119">
        <v>0</v>
      </c>
      <c r="D23" s="157" t="s">
        <v>95</v>
      </c>
      <c r="E23" s="4"/>
      <c r="F23" s="96"/>
      <c r="G23" s="98"/>
      <c r="H23" s="4"/>
      <c r="I23" s="18" t="s">
        <v>60</v>
      </c>
    </row>
    <row r="24" spans="2:9">
      <c r="B24" s="117"/>
      <c r="C24" s="119">
        <v>0</v>
      </c>
      <c r="D24" s="157" t="s">
        <v>95</v>
      </c>
      <c r="E24" s="4"/>
      <c r="F24" s="96"/>
      <c r="G24" s="98"/>
      <c r="I24" s="18" t="s">
        <v>64</v>
      </c>
    </row>
    <row r="25" spans="2:9">
      <c r="B25" s="117"/>
      <c r="C25" s="119">
        <v>0</v>
      </c>
      <c r="D25" s="157" t="s">
        <v>95</v>
      </c>
      <c r="E25" s="4"/>
      <c r="F25" s="96"/>
      <c r="G25" s="98"/>
      <c r="I25" s="18" t="s">
        <v>63</v>
      </c>
    </row>
    <row r="26" spans="2:9">
      <c r="B26" s="117"/>
      <c r="C26" s="119">
        <v>0</v>
      </c>
      <c r="D26" s="157" t="s">
        <v>95</v>
      </c>
      <c r="E26" s="4"/>
      <c r="F26" s="96"/>
      <c r="G26" s="98"/>
    </row>
    <row r="27" spans="2:9">
      <c r="B27" s="117"/>
      <c r="C27" s="119">
        <v>0</v>
      </c>
      <c r="D27" s="157" t="s">
        <v>95</v>
      </c>
      <c r="E27" s="4"/>
      <c r="F27" s="96"/>
      <c r="G27" s="98"/>
    </row>
    <row r="28" spans="2:9">
      <c r="B28" s="117"/>
      <c r="C28" s="119">
        <v>0</v>
      </c>
      <c r="D28" s="157" t="s">
        <v>95</v>
      </c>
      <c r="E28" s="4"/>
      <c r="F28" s="96"/>
      <c r="G28" s="98"/>
    </row>
    <row r="29" spans="2:9">
      <c r="B29" s="117"/>
      <c r="C29" s="119">
        <v>0</v>
      </c>
      <c r="D29" s="157" t="s">
        <v>95</v>
      </c>
      <c r="E29" s="4"/>
      <c r="F29" s="96"/>
      <c r="G29" s="98"/>
    </row>
    <row r="30" spans="2:9">
      <c r="B30" s="117"/>
      <c r="C30" s="119">
        <v>0</v>
      </c>
      <c r="D30" s="157" t="s">
        <v>95</v>
      </c>
      <c r="E30" s="4"/>
      <c r="F30" s="96"/>
      <c r="G30" s="98"/>
    </row>
    <row r="31" spans="2:9">
      <c r="B31" s="117"/>
      <c r="C31" s="119">
        <v>0</v>
      </c>
      <c r="D31" s="157" t="s">
        <v>95</v>
      </c>
      <c r="E31" s="4"/>
      <c r="F31" s="96"/>
      <c r="G31" s="98"/>
    </row>
    <row r="32" spans="2:9">
      <c r="B32" s="117"/>
      <c r="C32" s="119">
        <v>0</v>
      </c>
      <c r="D32" s="157" t="s">
        <v>95</v>
      </c>
      <c r="E32" s="4"/>
      <c r="F32" s="96"/>
      <c r="G32" s="99"/>
    </row>
    <row r="33" spans="2:7" ht="13.5" thickBot="1">
      <c r="B33" s="117"/>
      <c r="C33" s="119">
        <v>0</v>
      </c>
      <c r="D33" s="157" t="s">
        <v>95</v>
      </c>
      <c r="E33" s="4"/>
      <c r="F33" s="96"/>
      <c r="G33" s="100"/>
    </row>
    <row r="34" spans="2:7" ht="13.5" thickBot="1">
      <c r="B34" s="115" t="s">
        <v>37</v>
      </c>
      <c r="C34" s="116">
        <f>SUM(C4:C33)</f>
        <v>2055</v>
      </c>
      <c r="D34" s="4"/>
      <c r="E34" s="4"/>
      <c r="F34" s="20" t="s">
        <v>39</v>
      </c>
      <c r="G34" s="21">
        <f>SUM(G4:G33)</f>
        <v>4740</v>
      </c>
    </row>
    <row r="35" spans="2:7">
      <c r="B35" s="22"/>
      <c r="C35" s="22"/>
      <c r="F35" s="4"/>
      <c r="G35" s="4"/>
    </row>
    <row r="36" spans="2:7">
      <c r="B36" s="22"/>
      <c r="C36" s="4"/>
    </row>
    <row r="37" spans="2:7">
      <c r="C37" s="4"/>
      <c r="F37" s="4"/>
      <c r="G37" s="4"/>
    </row>
    <row r="38" spans="2:7">
      <c r="C38" s="4"/>
      <c r="F38" s="4"/>
      <c r="G38" s="4"/>
    </row>
    <row r="39" spans="2:7">
      <c r="F39" s="4"/>
      <c r="G39" s="4"/>
    </row>
    <row r="40" spans="2:7">
      <c r="F40" s="4"/>
      <c r="G40" s="4"/>
    </row>
    <row r="41" spans="2:7">
      <c r="F41" s="4"/>
      <c r="G41" s="4"/>
    </row>
    <row r="42" spans="2:7">
      <c r="F42" s="4"/>
      <c r="G42" s="4"/>
    </row>
  </sheetData>
  <sheetProtection password="8E83" sheet="1" objects="1" scenarios="1" formatCells="0" formatColumns="0" formatRows="0" insertRows="0" selectLockedCells="1" sort="0"/>
  <sortState ref="B4:D22">
    <sortCondition ref="B4:B22"/>
  </sortState>
  <phoneticPr fontId="0" type="noConversion"/>
  <dataValidations count="2">
    <dataValidation type="list" showInputMessage="1" showErrorMessage="1" sqref="D4:D33">
      <formula1>"Yes, No"</formula1>
    </dataValidation>
    <dataValidation type="list" allowBlank="1" showInputMessage="1" showErrorMessage="1" sqref="L3:L9">
      <formula1>"A, M"</formula1>
    </dataValidation>
  </dataValidations>
  <pageMargins left="0.75" right="0.75" top="1" bottom="1" header="0.5" footer="0.5"/>
  <pageSetup orientation="portrait" horizontalDpi="90" verticalDpi="9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50"/>
  <sheetViews>
    <sheetView showGridLines="0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05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Analysis'!C$42&gt;=8),J2,SUMIF(F:F,"Income"&amp;H2,D:D))</f>
        <v>0</v>
      </c>
      <c r="J2" s="131">
        <f>Budget!J3</f>
        <v>4583.333333333333</v>
      </c>
      <c r="K2" s="132">
        <f ca="1">I2-J2</f>
        <v>-4583.333333333333</v>
      </c>
    </row>
    <row r="3" spans="1:15">
      <c r="B3" s="105"/>
      <c r="F3" s="105" t="str">
        <f t="shared" ref="F3:F66" si="0">B3&amp;C3</f>
        <v/>
      </c>
      <c r="H3" s="129" t="str">
        <f>Budget!I4</f>
        <v>Jane</v>
      </c>
      <c r="I3" s="130">
        <f ca="1">IF(AND(Budget!L4="A",'YTD Analysis'!C$42&gt;=8),J3,SUMIF(F:F,"Income"&amp;H3,D:D))</f>
        <v>0</v>
      </c>
      <c r="J3" s="131">
        <f>Budget!J4</f>
        <v>2666.6666666666665</v>
      </c>
      <c r="K3" s="132">
        <f t="shared" ref="K3:K8" ca="1" si="1">I3-J3</f>
        <v>-2666.6666666666665</v>
      </c>
      <c r="M3" s="135" t="s">
        <v>67</v>
      </c>
    </row>
    <row r="4" spans="1:15">
      <c r="B4" s="105"/>
      <c r="F4" s="105" t="str">
        <f t="shared" si="0"/>
        <v/>
      </c>
      <c r="H4" s="129" t="str">
        <f>Budget!I5</f>
        <v>Tutoring</v>
      </c>
      <c r="I4" s="130">
        <f ca="1">IF(AND(Budget!L5="A",'YTD Analysis'!C$42&gt;=8),J4,SUMIF(F:F,"Income"&amp;H4,D:D))</f>
        <v>0</v>
      </c>
      <c r="J4" s="136">
        <f>Budget!J5</f>
        <v>83.333333333333329</v>
      </c>
      <c r="K4" s="132">
        <f t="shared" ca="1" si="1"/>
        <v>-83.333333333333329</v>
      </c>
      <c r="M4" s="135" t="s">
        <v>68</v>
      </c>
    </row>
    <row r="5" spans="1:15">
      <c r="B5" s="105"/>
      <c r="F5" s="105" t="str">
        <f t="shared" si="0"/>
        <v/>
      </c>
      <c r="H5" s="129" t="str">
        <f>Budget!I6</f>
        <v>Gifts</v>
      </c>
      <c r="I5" s="130">
        <f ca="1">IF(AND(Budget!L6="A",'YTD Analysis'!C$42&gt;=8),J5,SUMIF(F:F,"Income"&amp;H5,D:D))</f>
        <v>0</v>
      </c>
      <c r="J5" s="136">
        <f>Budget!J6</f>
        <v>41.666666666666664</v>
      </c>
      <c r="K5" s="132">
        <f t="shared" ca="1" si="1"/>
        <v>-41.666666666666664</v>
      </c>
    </row>
    <row r="6" spans="1:15">
      <c r="B6" s="105"/>
      <c r="E6" s="155"/>
      <c r="F6" s="105" t="str">
        <f t="shared" si="0"/>
        <v/>
      </c>
      <c r="H6" s="129" t="str">
        <f>Budget!I7</f>
        <v>Other</v>
      </c>
      <c r="I6" s="130">
        <f ca="1">IF(AND(Budget!L7="A",'YTD Analysis'!C$42&gt;=8),J6,SUMIF(F:F,"Income"&amp;H6,D:D))</f>
        <v>0</v>
      </c>
      <c r="J6" s="136">
        <f>Budget!J7</f>
        <v>0</v>
      </c>
      <c r="K6" s="132">
        <f t="shared" ca="1" si="1"/>
        <v>0</v>
      </c>
    </row>
    <row r="7" spans="1:15">
      <c r="B7" s="105"/>
      <c r="F7" s="105" t="str">
        <f t="shared" si="0"/>
        <v/>
      </c>
      <c r="H7" s="129" t="str">
        <f>Budget!I8</f>
        <v>Other</v>
      </c>
      <c r="I7" s="130">
        <f ca="1">IF(AND(Budget!L8="A",'YTD Analysis'!C$42&gt;=8),J7,SUMIF(F:F,"Income"&amp;H7,D:D))</f>
        <v>0</v>
      </c>
      <c r="J7" s="131">
        <f>Budget!J8</f>
        <v>0</v>
      </c>
      <c r="K7" s="132">
        <f t="shared" ca="1" si="1"/>
        <v>0</v>
      </c>
    </row>
    <row r="8" spans="1:15" ht="13.5" thickBot="1">
      <c r="B8" s="105"/>
      <c r="E8" s="155"/>
      <c r="F8" s="105" t="str">
        <f t="shared" si="0"/>
        <v/>
      </c>
      <c r="H8" s="137" t="str">
        <f>Budget!I9</f>
        <v>Other</v>
      </c>
      <c r="I8" s="130">
        <f ca="1">IF(AND(Budget!L9="A",'YTD Analysis'!C$42&gt;=8),J8,SUMIF(F:F,"Income"&amp;H8,D:D))</f>
        <v>0</v>
      </c>
      <c r="J8" s="138">
        <f>Budget!J9</f>
        <v>0</v>
      </c>
      <c r="K8" s="132">
        <f t="shared" ca="1" si="1"/>
        <v>0</v>
      </c>
    </row>
    <row r="9" spans="1:15" ht="13.5" thickBot="1">
      <c r="B9" s="105"/>
      <c r="F9" s="105" t="str">
        <f t="shared" si="0"/>
        <v/>
      </c>
      <c r="H9" s="139" t="s">
        <v>29</v>
      </c>
      <c r="I9" s="140">
        <f ca="1">SUM(I2:I8)</f>
        <v>0</v>
      </c>
      <c r="J9" s="141">
        <f>SUM(J2:J8)</f>
        <v>7375</v>
      </c>
      <c r="K9" s="142">
        <f ca="1">SUM(K2:K8)</f>
        <v>-7375</v>
      </c>
    </row>
    <row r="10" spans="1:15" ht="13.5" thickBot="1">
      <c r="A10" s="107"/>
      <c r="B10" s="105"/>
      <c r="D10" s="108"/>
      <c r="E10" s="109"/>
      <c r="F10" s="105" t="str">
        <f t="shared" si="0"/>
        <v/>
      </c>
      <c r="G10" s="143"/>
    </row>
    <row r="11" spans="1:15" ht="13.5" thickBot="1">
      <c r="B11" s="105"/>
      <c r="F11" s="105" t="str">
        <f t="shared" si="0"/>
        <v/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B12" s="105"/>
      <c r="F12" s="105" t="str">
        <f t="shared" si="0"/>
        <v/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IF(Budget!D4="Yes",(8*Budget!C4)-('YTD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B13" s="105"/>
      <c r="E13" s="155"/>
      <c r="F13" s="105" t="str">
        <f t="shared" si="0"/>
        <v/>
      </c>
      <c r="H13" s="129" t="str">
        <f>Budget!B5</f>
        <v>Car</v>
      </c>
      <c r="I13" s="147">
        <f t="shared" si="2"/>
        <v>0</v>
      </c>
      <c r="J13" s="148">
        <f>IF(Budget!D5="Yes",(8*Budget!C5)-('YTD Analysis'!C4),Budget!C5)</f>
        <v>120</v>
      </c>
      <c r="K13" s="149">
        <f t="shared" ref="K13:K41" si="4">J13-I13</f>
        <v>120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B14" s="105"/>
      <c r="F14" s="105" t="str">
        <f t="shared" si="0"/>
        <v/>
      </c>
      <c r="H14" s="129" t="str">
        <f>Budget!B6</f>
        <v>Charity</v>
      </c>
      <c r="I14" s="147">
        <f t="shared" si="2"/>
        <v>0</v>
      </c>
      <c r="J14" s="148">
        <f>IF(Budget!D6="Yes",(8*Budget!C6)-('YTD Analysis'!C5),Budget!C6)</f>
        <v>50</v>
      </c>
      <c r="K14" s="149">
        <f t="shared" si="4"/>
        <v>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B15" s="105"/>
      <c r="E15" s="155"/>
      <c r="F15" s="105" t="str">
        <f t="shared" si="0"/>
        <v/>
      </c>
      <c r="H15" s="129" t="str">
        <f>Budget!B7</f>
        <v>Emergency</v>
      </c>
      <c r="I15" s="147">
        <f t="shared" si="2"/>
        <v>0</v>
      </c>
      <c r="J15" s="148">
        <f>IF(Budget!D7="Yes",(8*Budget!C7)-('YTD Analysis'!C6),Budget!C7)</f>
        <v>400</v>
      </c>
      <c r="K15" s="149">
        <f t="shared" si="4"/>
        <v>400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B16" s="105"/>
      <c r="F16" s="105" t="str">
        <f t="shared" si="0"/>
        <v/>
      </c>
      <c r="H16" s="129" t="str">
        <f>Budget!B8</f>
        <v>Gas</v>
      </c>
      <c r="I16" s="147">
        <f t="shared" si="2"/>
        <v>0</v>
      </c>
      <c r="J16" s="148">
        <f>IF(Budget!D8="Yes",(8*Budget!C8)-('YTD Analysis'!C7),Budget!C8)</f>
        <v>300</v>
      </c>
      <c r="K16" s="149">
        <f t="shared" si="4"/>
        <v>300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2:15">
      <c r="B17" s="105"/>
      <c r="F17" s="105" t="str">
        <f t="shared" si="0"/>
        <v/>
      </c>
      <c r="G17" s="151"/>
      <c r="H17" s="129" t="str">
        <f>Budget!B9</f>
        <v>Gifts</v>
      </c>
      <c r="I17" s="147">
        <f t="shared" si="2"/>
        <v>0</v>
      </c>
      <c r="J17" s="148">
        <f>IF(Budget!D9="Yes",(8*Budget!C9)-('YTD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2:15">
      <c r="B18" s="105"/>
      <c r="E18" s="155"/>
      <c r="F18" s="105" t="str">
        <f t="shared" si="0"/>
        <v/>
      </c>
      <c r="G18" s="151"/>
      <c r="H18" s="129" t="str">
        <f>Budget!B10</f>
        <v>Going Out</v>
      </c>
      <c r="I18" s="147">
        <f t="shared" si="2"/>
        <v>0</v>
      </c>
      <c r="J18" s="148">
        <f>IF(Budget!D10="Yes",(8*Budget!C10)-('YTD Analysis'!C9),Budget!C10)</f>
        <v>75</v>
      </c>
      <c r="K18" s="149">
        <f t="shared" si="4"/>
        <v>75</v>
      </c>
      <c r="M18" s="129" t="str">
        <f>Budget!F10</f>
        <v>Mortgage</v>
      </c>
      <c r="N18" s="147">
        <f>Budget!G10</f>
        <v>2000</v>
      </c>
      <c r="O18" s="150" t="str">
        <f t="shared" si="3"/>
        <v/>
      </c>
    </row>
    <row r="19" spans="2:15">
      <c r="F19" s="105" t="str">
        <f t="shared" si="0"/>
        <v/>
      </c>
      <c r="H19" s="129" t="str">
        <f>Budget!B11</f>
        <v>Groceries</v>
      </c>
      <c r="I19" s="147">
        <f t="shared" si="2"/>
        <v>0</v>
      </c>
      <c r="J19" s="148">
        <f>IF(Budget!D11="Yes",(8*Budget!C11)-('YTD Analysis'!C10),Budget!C11)</f>
        <v>500</v>
      </c>
      <c r="K19" s="149">
        <f t="shared" si="4"/>
        <v>500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2:15">
      <c r="F20" s="105" t="str">
        <f t="shared" si="0"/>
        <v/>
      </c>
      <c r="H20" s="129" t="str">
        <f>Budget!B12</f>
        <v>Jane</v>
      </c>
      <c r="I20" s="147">
        <f t="shared" si="2"/>
        <v>0</v>
      </c>
      <c r="J20" s="148">
        <f>IF(Budget!D12="Yes",(8*Budget!C12)-('YTD Analysis'!C11),Budget!C12)</f>
        <v>30</v>
      </c>
      <c r="K20" s="149">
        <f t="shared" si="4"/>
        <v>30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2:15">
      <c r="F21" s="105" t="str">
        <f t="shared" si="0"/>
        <v/>
      </c>
      <c r="H21" s="129" t="str">
        <f>Budget!B13</f>
        <v>John</v>
      </c>
      <c r="I21" s="147">
        <f t="shared" si="2"/>
        <v>0</v>
      </c>
      <c r="J21" s="148">
        <f>IF(Budget!D13="Yes",(8*Budget!C13)-('YTD Analysis'!C12),Budget!C13)</f>
        <v>30</v>
      </c>
      <c r="K21" s="149">
        <f t="shared" si="4"/>
        <v>30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2:15">
      <c r="F22" s="105" t="str">
        <f t="shared" si="0"/>
        <v/>
      </c>
      <c r="H22" s="129" t="str">
        <f>Budget!B14</f>
        <v>kids</v>
      </c>
      <c r="I22" s="147">
        <f t="shared" si="2"/>
        <v>0</v>
      </c>
      <c r="J22" s="148">
        <f>IF(Budget!D14="Yes",(8*Budget!C14)-('YTD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2:15">
      <c r="F23" s="105" t="str">
        <f t="shared" si="0"/>
        <v/>
      </c>
      <c r="H23" s="129" t="str">
        <f>Budget!B15</f>
        <v>Kids Clothing</v>
      </c>
      <c r="I23" s="147">
        <f t="shared" si="2"/>
        <v>0</v>
      </c>
      <c r="J23" s="148">
        <f>IF(Budget!D15="Yes",(8*Budget!C15)-('YTD Analysis'!C14),Budget!C15)</f>
        <v>800</v>
      </c>
      <c r="K23" s="149">
        <f t="shared" si="4"/>
        <v>800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2:15">
      <c r="F24" s="105" t="str">
        <f t="shared" si="0"/>
        <v/>
      </c>
      <c r="H24" s="129" t="str">
        <f>Budget!B16</f>
        <v>Kids Medical</v>
      </c>
      <c r="I24" s="147">
        <f t="shared" si="2"/>
        <v>0</v>
      </c>
      <c r="J24" s="148">
        <f>IF(Budget!D16="Yes",(8*Budget!C16)-('YTD Analysis'!C15),Budget!C16)</f>
        <v>75</v>
      </c>
      <c r="K24" s="149">
        <f t="shared" si="4"/>
        <v>75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2:15">
      <c r="F25" s="105" t="str">
        <f t="shared" si="0"/>
        <v/>
      </c>
      <c r="H25" s="129" t="str">
        <f>Budget!B17</f>
        <v>Medical</v>
      </c>
      <c r="I25" s="147">
        <f t="shared" si="2"/>
        <v>0</v>
      </c>
      <c r="J25" s="148">
        <f>IF(Budget!D17="Yes",(8*Budget!C17)-('YTD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2:15">
      <c r="F26" s="105" t="str">
        <f t="shared" si="0"/>
        <v/>
      </c>
      <c r="H26" s="129" t="str">
        <f>Budget!B18</f>
        <v>Misc</v>
      </c>
      <c r="I26" s="147">
        <f t="shared" si="2"/>
        <v>0</v>
      </c>
      <c r="J26" s="148">
        <f>IF(Budget!D18="Yes",(8*Budget!C18)-('YTD Analysis'!C17),Budget!C18)</f>
        <v>200</v>
      </c>
      <c r="K26" s="149">
        <f t="shared" si="4"/>
        <v>200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2:15">
      <c r="F27" s="105" t="str">
        <f t="shared" si="0"/>
        <v/>
      </c>
      <c r="H27" s="129" t="str">
        <f>Budget!B19</f>
        <v>My Clothing</v>
      </c>
      <c r="I27" s="147">
        <f t="shared" si="2"/>
        <v>0</v>
      </c>
      <c r="J27" s="148">
        <f>IF(Budget!D19="Yes",(8*Budget!C19)-('YTD Analysis'!C18),Budget!C19)</f>
        <v>25</v>
      </c>
      <c r="K27" s="149">
        <f t="shared" si="4"/>
        <v>25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2:15">
      <c r="F28" s="105" t="str">
        <f t="shared" si="0"/>
        <v/>
      </c>
      <c r="H28" s="129" t="str">
        <f>Budget!B20</f>
        <v>Other</v>
      </c>
      <c r="I28" s="147">
        <f t="shared" si="2"/>
        <v>0</v>
      </c>
      <c r="J28" s="148">
        <f>IF(Budget!D20="Yes",(8*Budget!C20)-('YTD Analysis'!C19),Budget!C20)</f>
        <v>0</v>
      </c>
      <c r="K28" s="149">
        <f t="shared" si="4"/>
        <v>0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2:15">
      <c r="F29" s="105" t="str">
        <f t="shared" si="0"/>
        <v/>
      </c>
      <c r="H29" s="129" t="str">
        <f>Budget!B21</f>
        <v>Travel</v>
      </c>
      <c r="I29" s="147">
        <f t="shared" si="2"/>
        <v>0</v>
      </c>
      <c r="J29" s="148">
        <f>IF(Budget!D21="Yes",(8*Budget!C21)-('YTD Analysis'!C20),Budget!C21)</f>
        <v>800</v>
      </c>
      <c r="K29" s="149">
        <f t="shared" si="4"/>
        <v>800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2:15">
      <c r="F30" s="105" t="str">
        <f t="shared" si="0"/>
        <v/>
      </c>
      <c r="H30" s="129" t="str">
        <f>Budget!B22</f>
        <v>Utilities</v>
      </c>
      <c r="I30" s="147">
        <f t="shared" si="2"/>
        <v>0</v>
      </c>
      <c r="J30" s="148">
        <f>IF(Budget!D22="Yes",(8*Budget!C22)-('YTD Analysis'!C21),Budget!C22)</f>
        <v>250</v>
      </c>
      <c r="K30" s="149">
        <f t="shared" si="4"/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2:15">
      <c r="F31" s="105" t="str">
        <f t="shared" si="0"/>
        <v/>
      </c>
      <c r="H31" s="129">
        <f>Budget!B23</f>
        <v>0</v>
      </c>
      <c r="I31" s="147">
        <f t="shared" si="2"/>
        <v>0</v>
      </c>
      <c r="J31" s="148">
        <f>IF(Budget!D23="Yes",(8*Budget!C23)-('YTD Analysis'!C22),Budget!C23)</f>
        <v>0</v>
      </c>
      <c r="K31" s="149">
        <f t="shared" si="4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2:15">
      <c r="F32" s="105" t="str">
        <f t="shared" si="0"/>
        <v/>
      </c>
      <c r="H32" s="129">
        <f>Budget!B24</f>
        <v>0</v>
      </c>
      <c r="I32" s="147">
        <f t="shared" si="2"/>
        <v>0</v>
      </c>
      <c r="J32" s="148">
        <f>IF(Budget!D24="Yes",(8*Budget!C24)-('YTD Analysis'!C23),Budget!C24)</f>
        <v>0</v>
      </c>
      <c r="K32" s="149">
        <f t="shared" si="4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05" t="str">
        <f t="shared" si="0"/>
        <v/>
      </c>
      <c r="H33" s="129">
        <f>Budget!B25</f>
        <v>0</v>
      </c>
      <c r="I33" s="147">
        <f t="shared" si="2"/>
        <v>0</v>
      </c>
      <c r="J33" s="148">
        <f>IF(Budget!D25="Yes",(8*Budget!C25)-('YTD Analysis'!C24),Budget!C25)</f>
        <v>0</v>
      </c>
      <c r="K33" s="149">
        <f t="shared" si="4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05" t="str">
        <f t="shared" si="0"/>
        <v/>
      </c>
      <c r="H34" s="129">
        <f>Budget!B26</f>
        <v>0</v>
      </c>
      <c r="I34" s="147">
        <f t="shared" si="2"/>
        <v>0</v>
      </c>
      <c r="J34" s="148">
        <f>IF(Budget!D26="Yes",(8*Budget!C26)-('YTD Analysis'!C25),Budget!C26)</f>
        <v>0</v>
      </c>
      <c r="K34" s="149">
        <f t="shared" si="4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05" t="str">
        <f t="shared" si="0"/>
        <v/>
      </c>
      <c r="H35" s="129">
        <f>Budget!B27</f>
        <v>0</v>
      </c>
      <c r="I35" s="147">
        <f t="shared" si="2"/>
        <v>0</v>
      </c>
      <c r="J35" s="148">
        <f>IF(Budget!D27="Yes",(8*Budget!C27)-('YTD Analysis'!C26),Budget!C27)</f>
        <v>0</v>
      </c>
      <c r="K35" s="149">
        <f t="shared" si="4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05" t="str">
        <f t="shared" si="0"/>
        <v/>
      </c>
      <c r="H36" s="129">
        <f>Budget!B28</f>
        <v>0</v>
      </c>
      <c r="I36" s="147">
        <f t="shared" si="2"/>
        <v>0</v>
      </c>
      <c r="J36" s="148">
        <f>IF(Budget!D28="Yes",(8*Budget!C28)-('YTD Analysis'!C27),Budget!C28)</f>
        <v>0</v>
      </c>
      <c r="K36" s="149">
        <f t="shared" si="4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05" t="str">
        <f t="shared" si="0"/>
        <v/>
      </c>
      <c r="H37" s="129">
        <f>Budget!B29</f>
        <v>0</v>
      </c>
      <c r="I37" s="147">
        <f t="shared" si="2"/>
        <v>0</v>
      </c>
      <c r="J37" s="148">
        <f>IF(Budget!D29="Yes",(8*Budget!C29)-('YTD Analysis'!C28),Budget!C29)</f>
        <v>0</v>
      </c>
      <c r="K37" s="149">
        <f t="shared" si="4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05" t="str">
        <f t="shared" si="0"/>
        <v/>
      </c>
      <c r="H38" s="129">
        <f>Budget!B30</f>
        <v>0</v>
      </c>
      <c r="I38" s="147">
        <f t="shared" si="2"/>
        <v>0</v>
      </c>
      <c r="J38" s="148">
        <f>IF(Budget!D30="Yes",(8*Budget!C30)-('YTD Analysis'!C29),Budget!C30)</f>
        <v>0</v>
      </c>
      <c r="K38" s="149">
        <f t="shared" si="4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05" t="str">
        <f t="shared" si="0"/>
        <v/>
      </c>
      <c r="H39" s="129">
        <f>Budget!B31</f>
        <v>0</v>
      </c>
      <c r="I39" s="147">
        <f t="shared" si="2"/>
        <v>0</v>
      </c>
      <c r="J39" s="148">
        <f>IF(Budget!D31="Yes",(8*Budget!C31)-('YTD Analysis'!C30),Budget!C31)</f>
        <v>0</v>
      </c>
      <c r="K39" s="149">
        <f t="shared" si="4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05" t="str">
        <f t="shared" si="0"/>
        <v/>
      </c>
      <c r="H40" s="129">
        <f>Budget!B32</f>
        <v>0</v>
      </c>
      <c r="I40" s="147">
        <f t="shared" si="2"/>
        <v>0</v>
      </c>
      <c r="J40" s="148">
        <f>IF(Budget!D32="Yes",(8*Budget!C32)-('YTD Analysis'!C31),Budget!C32)</f>
        <v>0</v>
      </c>
      <c r="K40" s="149">
        <f t="shared" si="4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05" t="str">
        <f t="shared" si="0"/>
        <v/>
      </c>
      <c r="H41" s="129">
        <f>Budget!B33</f>
        <v>0</v>
      </c>
      <c r="I41" s="147">
        <f t="shared" si="2"/>
        <v>0</v>
      </c>
      <c r="J41" s="148">
        <f>IF(Budget!D33="Yes",(8*Budget!C33)-('YTD Analysis'!C32),Budget!C33)</f>
        <v>0</v>
      </c>
      <c r="K41" s="149">
        <f t="shared" si="4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05" t="str">
        <f t="shared" si="0"/>
        <v/>
      </c>
      <c r="H42" s="152" t="s">
        <v>29</v>
      </c>
      <c r="I42" s="153">
        <f>SUM(I12:I41)</f>
        <v>0</v>
      </c>
      <c r="J42" s="145">
        <f>SUM(J12:J41)</f>
        <v>3910</v>
      </c>
      <c r="K42" s="154">
        <f>SUM(K12:K41)</f>
        <v>3910</v>
      </c>
    </row>
    <row r="43" spans="6:15">
      <c r="F43" s="105" t="str">
        <f t="shared" si="0"/>
        <v/>
      </c>
    </row>
    <row r="44" spans="6:15">
      <c r="F44" s="105" t="str">
        <f t="shared" si="0"/>
        <v/>
      </c>
    </row>
    <row r="45" spans="6:15">
      <c r="F45" s="105" t="str">
        <f t="shared" si="0"/>
        <v/>
      </c>
    </row>
    <row r="46" spans="6:15">
      <c r="F46" s="105" t="str">
        <f t="shared" si="0"/>
        <v/>
      </c>
    </row>
    <row r="47" spans="6:15">
      <c r="F47" s="105" t="str">
        <f t="shared" si="0"/>
        <v/>
      </c>
    </row>
    <row r="48" spans="6:15">
      <c r="F48" s="105" t="str">
        <f t="shared" si="0"/>
        <v/>
      </c>
    </row>
    <row r="49" spans="1:14" s="133" customFormat="1">
      <c r="A49" s="104"/>
      <c r="B49" s="122"/>
      <c r="C49" s="105"/>
      <c r="D49" s="106"/>
      <c r="E49" s="103"/>
      <c r="F49" s="105" t="str">
        <f t="shared" si="0"/>
        <v/>
      </c>
      <c r="G49" s="134"/>
      <c r="H49" s="2"/>
      <c r="I49" s="2"/>
      <c r="J49" s="2"/>
      <c r="K49" s="2"/>
      <c r="L49" s="2"/>
      <c r="M49" s="2"/>
      <c r="N49" s="128"/>
    </row>
    <row r="50" spans="1:14" s="133" customFormat="1">
      <c r="A50" s="104"/>
      <c r="B50" s="122"/>
      <c r="C50" s="105"/>
      <c r="D50" s="106"/>
      <c r="E50" s="103"/>
      <c r="F50" s="105" t="str">
        <f t="shared" si="0"/>
        <v/>
      </c>
      <c r="G50" s="134"/>
      <c r="H50" s="2"/>
      <c r="I50" s="2"/>
      <c r="J50" s="2"/>
      <c r="K50" s="2"/>
      <c r="L50" s="2"/>
      <c r="M50" s="2"/>
      <c r="N50" s="128"/>
    </row>
    <row r="51" spans="1:14" s="133" customFormat="1">
      <c r="A51" s="104"/>
      <c r="B51" s="122"/>
      <c r="C51" s="105"/>
      <c r="D51" s="106"/>
      <c r="E51" s="103"/>
      <c r="F51" s="105" t="str">
        <f t="shared" si="0"/>
        <v/>
      </c>
      <c r="G51" s="134"/>
      <c r="H51" s="2"/>
      <c r="I51" s="2"/>
      <c r="J51" s="2"/>
      <c r="K51" s="2"/>
      <c r="L51" s="2"/>
      <c r="M51" s="2"/>
      <c r="N51" s="128"/>
    </row>
    <row r="52" spans="1:14" s="133" customFormat="1">
      <c r="A52" s="104"/>
      <c r="B52" s="122"/>
      <c r="C52" s="105"/>
      <c r="D52" s="106"/>
      <c r="E52" s="103"/>
      <c r="F52" s="105" t="str">
        <f t="shared" si="0"/>
        <v/>
      </c>
      <c r="G52" s="134"/>
      <c r="H52" s="2"/>
      <c r="I52" s="2"/>
      <c r="J52" s="2"/>
      <c r="K52" s="2"/>
      <c r="L52" s="2"/>
      <c r="M52" s="2"/>
      <c r="N52" s="128"/>
    </row>
    <row r="53" spans="1:14" s="133" customFormat="1">
      <c r="A53" s="104"/>
      <c r="B53" s="122"/>
      <c r="C53" s="105"/>
      <c r="D53" s="106"/>
      <c r="E53" s="103"/>
      <c r="F53" s="105" t="str">
        <f t="shared" si="0"/>
        <v/>
      </c>
      <c r="G53" s="134"/>
      <c r="H53" s="2"/>
      <c r="I53" s="2"/>
      <c r="J53" s="2"/>
      <c r="K53" s="2"/>
      <c r="L53" s="2"/>
      <c r="M53" s="2"/>
      <c r="N53" s="128"/>
    </row>
    <row r="54" spans="1:14" s="133" customFormat="1">
      <c r="A54" s="104"/>
      <c r="B54" s="122"/>
      <c r="C54" s="105"/>
      <c r="D54" s="106"/>
      <c r="E54" s="103"/>
      <c r="F54" s="105" t="str">
        <f t="shared" si="0"/>
        <v/>
      </c>
      <c r="G54" s="134"/>
      <c r="H54" s="2"/>
      <c r="I54" s="2"/>
      <c r="J54" s="2"/>
      <c r="K54" s="2"/>
      <c r="L54" s="2"/>
      <c r="M54" s="2"/>
      <c r="N54" s="128"/>
    </row>
    <row r="55" spans="1:14" s="133" customFormat="1">
      <c r="A55" s="104"/>
      <c r="B55" s="122"/>
      <c r="C55" s="105"/>
      <c r="D55" s="106"/>
      <c r="E55" s="103"/>
      <c r="F55" s="105" t="str">
        <f t="shared" si="0"/>
        <v/>
      </c>
      <c r="G55" s="134"/>
      <c r="H55" s="2"/>
      <c r="I55" s="2"/>
      <c r="J55" s="2"/>
      <c r="K55" s="2"/>
      <c r="L55" s="2"/>
      <c r="M55" s="2"/>
      <c r="N55" s="128"/>
    </row>
    <row r="56" spans="1:14" s="133" customFormat="1">
      <c r="A56" s="104"/>
      <c r="B56" s="122"/>
      <c r="C56" s="105"/>
      <c r="D56" s="106"/>
      <c r="E56" s="103"/>
      <c r="F56" s="105" t="str">
        <f t="shared" si="0"/>
        <v/>
      </c>
      <c r="G56" s="134"/>
      <c r="H56" s="2"/>
      <c r="I56" s="2"/>
      <c r="J56" s="2"/>
      <c r="K56" s="2"/>
      <c r="L56" s="2"/>
      <c r="M56" s="2"/>
      <c r="N56" s="128"/>
    </row>
    <row r="57" spans="1:14" s="133" customFormat="1">
      <c r="A57" s="104"/>
      <c r="B57" s="122"/>
      <c r="C57" s="105"/>
      <c r="D57" s="106"/>
      <c r="E57" s="103"/>
      <c r="F57" s="105" t="str">
        <f t="shared" si="0"/>
        <v/>
      </c>
      <c r="G57" s="134"/>
      <c r="H57" s="2"/>
      <c r="I57" s="2"/>
      <c r="J57" s="2"/>
      <c r="K57" s="2"/>
      <c r="L57" s="2"/>
      <c r="M57" s="2"/>
      <c r="N57" s="128"/>
    </row>
    <row r="58" spans="1:14" s="133" customFormat="1">
      <c r="A58" s="104"/>
      <c r="B58" s="122"/>
      <c r="C58" s="105"/>
      <c r="D58" s="106"/>
      <c r="E58" s="103"/>
      <c r="F58" s="105" t="str">
        <f t="shared" si="0"/>
        <v/>
      </c>
      <c r="G58" s="134"/>
      <c r="H58" s="2"/>
      <c r="I58" s="2"/>
      <c r="J58" s="2"/>
      <c r="K58" s="2"/>
      <c r="L58" s="2"/>
      <c r="M58" s="2"/>
      <c r="N58" s="128"/>
    </row>
    <row r="59" spans="1:14" s="133" customFormat="1">
      <c r="A59" s="104"/>
      <c r="B59" s="122"/>
      <c r="C59" s="105"/>
      <c r="D59" s="106"/>
      <c r="E59" s="103"/>
      <c r="F59" s="105" t="str">
        <f t="shared" si="0"/>
        <v/>
      </c>
      <c r="G59" s="134"/>
      <c r="H59" s="2"/>
      <c r="I59" s="2"/>
      <c r="J59" s="2"/>
      <c r="K59" s="2"/>
      <c r="L59" s="2"/>
      <c r="M59" s="2"/>
      <c r="N59" s="128"/>
    </row>
    <row r="60" spans="1:14" s="133" customFormat="1">
      <c r="A60" s="104"/>
      <c r="B60" s="122"/>
      <c r="C60" s="105"/>
      <c r="D60" s="106"/>
      <c r="E60" s="103"/>
      <c r="F60" s="105" t="str">
        <f t="shared" si="0"/>
        <v/>
      </c>
      <c r="G60" s="134"/>
      <c r="H60" s="2"/>
      <c r="I60" s="2"/>
      <c r="J60" s="2"/>
      <c r="K60" s="2"/>
      <c r="L60" s="2"/>
      <c r="M60" s="2"/>
      <c r="N60" s="128"/>
    </row>
    <row r="61" spans="1:14" s="133" customFormat="1">
      <c r="A61" s="104"/>
      <c r="B61" s="122"/>
      <c r="C61" s="105"/>
      <c r="D61" s="106"/>
      <c r="E61" s="103"/>
      <c r="F61" s="105" t="str">
        <f t="shared" si="0"/>
        <v/>
      </c>
      <c r="G61" s="134"/>
      <c r="H61" s="2"/>
      <c r="I61" s="2"/>
      <c r="J61" s="2"/>
      <c r="K61" s="2"/>
      <c r="L61" s="2"/>
      <c r="M61" s="2"/>
      <c r="N61" s="128"/>
    </row>
    <row r="62" spans="1:14" s="133" customFormat="1">
      <c r="A62" s="104"/>
      <c r="B62" s="122"/>
      <c r="C62" s="105"/>
      <c r="D62" s="106"/>
      <c r="E62" s="103"/>
      <c r="F62" s="105" t="str">
        <f t="shared" si="0"/>
        <v/>
      </c>
      <c r="G62" s="134"/>
      <c r="H62" s="2"/>
      <c r="I62" s="2"/>
      <c r="J62" s="2"/>
      <c r="K62" s="2"/>
      <c r="L62" s="2"/>
      <c r="M62" s="2"/>
      <c r="N62" s="128"/>
    </row>
    <row r="63" spans="1:14" s="133" customFormat="1">
      <c r="A63" s="104"/>
      <c r="B63" s="122"/>
      <c r="C63" s="105"/>
      <c r="D63" s="106"/>
      <c r="E63" s="103"/>
      <c r="F63" s="105" t="str">
        <f t="shared" si="0"/>
        <v/>
      </c>
      <c r="G63" s="134"/>
      <c r="H63" s="2"/>
      <c r="I63" s="2"/>
      <c r="J63" s="2"/>
      <c r="K63" s="2"/>
      <c r="L63" s="2"/>
      <c r="M63" s="2"/>
      <c r="N63" s="128"/>
    </row>
    <row r="64" spans="1:14" s="133" customFormat="1">
      <c r="A64" s="104"/>
      <c r="B64" s="122"/>
      <c r="C64" s="105"/>
      <c r="D64" s="106"/>
      <c r="E64" s="103"/>
      <c r="F64" s="105" t="str">
        <f t="shared" si="0"/>
        <v/>
      </c>
      <c r="G64" s="134"/>
      <c r="H64" s="2"/>
      <c r="I64" s="2"/>
      <c r="J64" s="2"/>
      <c r="K64" s="2"/>
      <c r="L64" s="2"/>
      <c r="M64" s="2"/>
      <c r="N64" s="128"/>
    </row>
    <row r="65" spans="1:14" s="133" customFormat="1">
      <c r="A65" s="104"/>
      <c r="B65" s="122"/>
      <c r="C65" s="105"/>
      <c r="D65" s="106"/>
      <c r="E65" s="103"/>
      <c r="F65" s="105" t="str">
        <f t="shared" si="0"/>
        <v/>
      </c>
      <c r="G65" s="134"/>
      <c r="H65" s="2"/>
      <c r="I65" s="2"/>
      <c r="J65" s="2"/>
      <c r="K65" s="2"/>
      <c r="L65" s="2"/>
      <c r="M65" s="2"/>
      <c r="N65" s="128"/>
    </row>
    <row r="66" spans="1:14" s="133" customFormat="1">
      <c r="A66" s="104"/>
      <c r="B66" s="122"/>
      <c r="C66" s="105"/>
      <c r="D66" s="106"/>
      <c r="E66" s="103"/>
      <c r="F66" s="105" t="str">
        <f t="shared" si="0"/>
        <v/>
      </c>
      <c r="G66" s="134"/>
      <c r="H66" s="2"/>
      <c r="I66" s="2"/>
      <c r="J66" s="2"/>
      <c r="K66" s="2"/>
      <c r="L66" s="2"/>
      <c r="M66" s="2"/>
      <c r="N66" s="128"/>
    </row>
    <row r="67" spans="1:14" s="133" customFormat="1">
      <c r="A67" s="104"/>
      <c r="B67" s="122"/>
      <c r="C67" s="105"/>
      <c r="D67" s="106"/>
      <c r="E67" s="103"/>
      <c r="F67" s="105" t="str">
        <f t="shared" ref="F67:F130" si="5">B67&amp;C67</f>
        <v/>
      </c>
      <c r="G67" s="134"/>
      <c r="H67" s="2"/>
      <c r="I67" s="2"/>
      <c r="J67" s="2"/>
      <c r="K67" s="2"/>
      <c r="L67" s="2"/>
      <c r="M67" s="2"/>
      <c r="N67" s="128"/>
    </row>
    <row r="68" spans="1:14" s="133" customFormat="1">
      <c r="A68" s="104"/>
      <c r="B68" s="122"/>
      <c r="C68" s="105"/>
      <c r="D68" s="106"/>
      <c r="E68" s="103"/>
      <c r="F68" s="105" t="str">
        <f t="shared" si="5"/>
        <v/>
      </c>
      <c r="G68" s="134"/>
      <c r="H68" s="2"/>
      <c r="I68" s="2"/>
      <c r="J68" s="2"/>
      <c r="K68" s="2"/>
      <c r="L68" s="2"/>
      <c r="M68" s="2"/>
      <c r="N68" s="128"/>
    </row>
    <row r="69" spans="1:14" s="133" customFormat="1">
      <c r="A69" s="104"/>
      <c r="B69" s="122"/>
      <c r="C69" s="105"/>
      <c r="D69" s="106"/>
      <c r="E69" s="103"/>
      <c r="F69" s="105" t="str">
        <f t="shared" si="5"/>
        <v/>
      </c>
      <c r="G69" s="134"/>
      <c r="H69" s="2"/>
      <c r="I69" s="2"/>
      <c r="J69" s="2"/>
      <c r="K69" s="2"/>
      <c r="L69" s="2"/>
      <c r="M69" s="2"/>
      <c r="N69" s="128"/>
    </row>
    <row r="70" spans="1:14" s="133" customFormat="1">
      <c r="A70" s="104"/>
      <c r="B70" s="122"/>
      <c r="C70" s="105"/>
      <c r="D70" s="106"/>
      <c r="E70" s="103"/>
      <c r="F70" s="105" t="str">
        <f t="shared" si="5"/>
        <v/>
      </c>
      <c r="G70" s="134"/>
      <c r="H70" s="2"/>
      <c r="I70" s="2"/>
      <c r="J70" s="2"/>
      <c r="K70" s="2"/>
      <c r="L70" s="2"/>
      <c r="M70" s="2"/>
      <c r="N70" s="128"/>
    </row>
    <row r="71" spans="1:14" s="133" customFormat="1">
      <c r="A71" s="104"/>
      <c r="B71" s="122"/>
      <c r="C71" s="105"/>
      <c r="D71" s="106"/>
      <c r="E71" s="103"/>
      <c r="F71" s="105" t="str">
        <f t="shared" si="5"/>
        <v/>
      </c>
      <c r="G71" s="134"/>
      <c r="H71" s="2"/>
      <c r="I71" s="2"/>
      <c r="J71" s="2"/>
      <c r="K71" s="2"/>
      <c r="L71" s="2"/>
      <c r="M71" s="2"/>
      <c r="N71" s="128"/>
    </row>
    <row r="72" spans="1:14" s="133" customFormat="1">
      <c r="A72" s="104"/>
      <c r="B72" s="122"/>
      <c r="C72" s="105"/>
      <c r="D72" s="106"/>
      <c r="E72" s="103"/>
      <c r="F72" s="105" t="str">
        <f t="shared" si="5"/>
        <v/>
      </c>
      <c r="G72" s="134"/>
      <c r="H72" s="2"/>
      <c r="I72" s="2"/>
      <c r="J72" s="2"/>
      <c r="K72" s="2"/>
      <c r="L72" s="2"/>
      <c r="M72" s="2"/>
      <c r="N72" s="128"/>
    </row>
    <row r="73" spans="1:14" s="133" customFormat="1">
      <c r="A73" s="104"/>
      <c r="B73" s="122"/>
      <c r="C73" s="105"/>
      <c r="D73" s="106"/>
      <c r="E73" s="103"/>
      <c r="F73" s="105" t="str">
        <f t="shared" si="5"/>
        <v/>
      </c>
      <c r="G73" s="134"/>
      <c r="H73" s="2"/>
      <c r="I73" s="2"/>
      <c r="J73" s="2"/>
      <c r="K73" s="2"/>
      <c r="L73" s="2"/>
      <c r="M73" s="2"/>
      <c r="N73" s="128"/>
    </row>
    <row r="74" spans="1:14" s="133" customFormat="1">
      <c r="A74" s="104"/>
      <c r="B74" s="122"/>
      <c r="C74" s="105"/>
      <c r="D74" s="106"/>
      <c r="E74" s="103"/>
      <c r="F74" s="105" t="str">
        <f t="shared" si="5"/>
        <v/>
      </c>
      <c r="G74" s="134"/>
      <c r="H74" s="2"/>
      <c r="I74" s="2"/>
      <c r="J74" s="2"/>
      <c r="K74" s="2"/>
      <c r="L74" s="2"/>
      <c r="M74" s="2"/>
      <c r="N74" s="128"/>
    </row>
    <row r="75" spans="1:14" s="133" customFormat="1">
      <c r="A75" s="104"/>
      <c r="B75" s="122"/>
      <c r="C75" s="105"/>
      <c r="D75" s="106"/>
      <c r="E75" s="103"/>
      <c r="F75" s="105" t="str">
        <f t="shared" si="5"/>
        <v/>
      </c>
      <c r="G75" s="134"/>
      <c r="H75" s="2"/>
      <c r="I75" s="2"/>
      <c r="J75" s="2"/>
      <c r="K75" s="2"/>
      <c r="L75" s="2"/>
      <c r="M75" s="2"/>
      <c r="N75" s="128"/>
    </row>
    <row r="76" spans="1:14" s="133" customFormat="1">
      <c r="A76" s="104"/>
      <c r="B76" s="122"/>
      <c r="C76" s="105"/>
      <c r="D76" s="106"/>
      <c r="E76" s="103"/>
      <c r="F76" s="105" t="str">
        <f t="shared" si="5"/>
        <v/>
      </c>
      <c r="G76" s="134"/>
      <c r="H76" s="2"/>
      <c r="I76" s="2"/>
      <c r="J76" s="2"/>
      <c r="K76" s="2"/>
      <c r="L76" s="2"/>
      <c r="M76" s="2"/>
      <c r="N76" s="128"/>
    </row>
    <row r="77" spans="1:14" s="133" customFormat="1">
      <c r="A77" s="104"/>
      <c r="B77" s="122"/>
      <c r="C77" s="105"/>
      <c r="D77" s="106"/>
      <c r="E77" s="103"/>
      <c r="F77" s="105" t="str">
        <f t="shared" si="5"/>
        <v/>
      </c>
      <c r="G77" s="134"/>
      <c r="H77" s="2"/>
      <c r="I77" s="2"/>
      <c r="J77" s="2"/>
      <c r="K77" s="2"/>
      <c r="L77" s="2"/>
      <c r="M77" s="2"/>
      <c r="N77" s="128"/>
    </row>
    <row r="78" spans="1:14" s="133" customFormat="1">
      <c r="A78" s="104"/>
      <c r="B78" s="122"/>
      <c r="C78" s="105"/>
      <c r="D78" s="106"/>
      <c r="E78" s="103"/>
      <c r="F78" s="105" t="str">
        <f t="shared" si="5"/>
        <v/>
      </c>
      <c r="G78" s="134"/>
      <c r="H78" s="2"/>
      <c r="I78" s="2"/>
      <c r="J78" s="2"/>
      <c r="K78" s="2"/>
      <c r="L78" s="2"/>
      <c r="M78" s="2"/>
      <c r="N78" s="128"/>
    </row>
    <row r="79" spans="1:14" s="133" customFormat="1">
      <c r="A79" s="104"/>
      <c r="B79" s="122"/>
      <c r="C79" s="105"/>
      <c r="D79" s="106"/>
      <c r="E79" s="103"/>
      <c r="F79" s="105" t="str">
        <f t="shared" si="5"/>
        <v/>
      </c>
      <c r="G79" s="134"/>
      <c r="H79" s="2"/>
      <c r="I79" s="2"/>
      <c r="J79" s="2"/>
      <c r="K79" s="2"/>
      <c r="L79" s="2"/>
      <c r="M79" s="2"/>
      <c r="N79" s="128"/>
    </row>
    <row r="80" spans="1:14" s="133" customFormat="1">
      <c r="A80" s="104"/>
      <c r="B80" s="122"/>
      <c r="C80" s="105"/>
      <c r="D80" s="106"/>
      <c r="E80" s="103"/>
      <c r="F80" s="105" t="str">
        <f t="shared" si="5"/>
        <v/>
      </c>
      <c r="G80" s="134"/>
      <c r="H80" s="2"/>
      <c r="I80" s="2"/>
      <c r="J80" s="2"/>
      <c r="K80" s="2"/>
      <c r="L80" s="2"/>
      <c r="M80" s="2"/>
      <c r="N80" s="128"/>
    </row>
    <row r="81" spans="1:14" s="133" customFormat="1">
      <c r="A81" s="104"/>
      <c r="B81" s="122"/>
      <c r="C81" s="105"/>
      <c r="D81" s="106"/>
      <c r="E81" s="103"/>
      <c r="F81" s="105" t="str">
        <f t="shared" si="5"/>
        <v/>
      </c>
      <c r="G81" s="134"/>
      <c r="H81" s="2"/>
      <c r="I81" s="2"/>
      <c r="J81" s="2"/>
      <c r="K81" s="2"/>
      <c r="L81" s="2"/>
      <c r="M81" s="2"/>
      <c r="N81" s="128"/>
    </row>
    <row r="82" spans="1:14" s="133" customFormat="1">
      <c r="A82" s="104"/>
      <c r="B82" s="122"/>
      <c r="C82" s="105"/>
      <c r="D82" s="106"/>
      <c r="E82" s="103"/>
      <c r="F82" s="105" t="str">
        <f t="shared" si="5"/>
        <v/>
      </c>
      <c r="G82" s="134"/>
      <c r="H82" s="2"/>
      <c r="I82" s="2"/>
      <c r="J82" s="2"/>
      <c r="K82" s="2"/>
      <c r="L82" s="2"/>
      <c r="M82" s="2"/>
      <c r="N82" s="128"/>
    </row>
    <row r="83" spans="1:14" s="133" customFormat="1">
      <c r="A83" s="104"/>
      <c r="B83" s="122"/>
      <c r="C83" s="105"/>
      <c r="D83" s="106"/>
      <c r="E83" s="103"/>
      <c r="F83" s="105" t="str">
        <f t="shared" si="5"/>
        <v/>
      </c>
      <c r="G83" s="134"/>
      <c r="H83" s="2"/>
      <c r="I83" s="2"/>
      <c r="J83" s="2"/>
      <c r="K83" s="2"/>
      <c r="L83" s="2"/>
      <c r="M83" s="2"/>
      <c r="N83" s="128"/>
    </row>
    <row r="84" spans="1:14" s="133" customFormat="1">
      <c r="A84" s="104"/>
      <c r="B84" s="122"/>
      <c r="C84" s="105"/>
      <c r="D84" s="106"/>
      <c r="E84" s="103"/>
      <c r="F84" s="105" t="str">
        <f t="shared" si="5"/>
        <v/>
      </c>
      <c r="G84" s="134"/>
      <c r="H84" s="2"/>
      <c r="I84" s="2"/>
      <c r="J84" s="2"/>
      <c r="K84" s="2"/>
      <c r="L84" s="2"/>
      <c r="M84" s="2"/>
      <c r="N84" s="128"/>
    </row>
    <row r="85" spans="1:14" s="133" customFormat="1">
      <c r="A85" s="104"/>
      <c r="B85" s="122"/>
      <c r="C85" s="105"/>
      <c r="D85" s="106"/>
      <c r="E85" s="103"/>
      <c r="F85" s="105" t="str">
        <f t="shared" si="5"/>
        <v/>
      </c>
      <c r="G85" s="134"/>
      <c r="H85" s="2"/>
      <c r="I85" s="2"/>
      <c r="J85" s="2"/>
      <c r="K85" s="2"/>
      <c r="L85" s="2"/>
      <c r="M85" s="2"/>
      <c r="N85" s="128"/>
    </row>
    <row r="86" spans="1:14" s="133" customFormat="1">
      <c r="A86" s="104"/>
      <c r="B86" s="122"/>
      <c r="C86" s="105"/>
      <c r="D86" s="106"/>
      <c r="E86" s="103"/>
      <c r="F86" s="105" t="str">
        <f t="shared" si="5"/>
        <v/>
      </c>
      <c r="G86" s="134"/>
      <c r="H86" s="2"/>
      <c r="I86" s="2"/>
      <c r="J86" s="2"/>
      <c r="K86" s="2"/>
      <c r="L86" s="2"/>
      <c r="M86" s="2"/>
      <c r="N86" s="128"/>
    </row>
    <row r="87" spans="1:14" s="133" customFormat="1">
      <c r="A87" s="104"/>
      <c r="B87" s="122"/>
      <c r="C87" s="105"/>
      <c r="D87" s="106"/>
      <c r="E87" s="103"/>
      <c r="F87" s="105" t="str">
        <f t="shared" si="5"/>
        <v/>
      </c>
      <c r="G87" s="134"/>
      <c r="H87" s="2"/>
      <c r="I87" s="2"/>
      <c r="J87" s="2"/>
      <c r="K87" s="2"/>
      <c r="L87" s="2"/>
      <c r="M87" s="2"/>
      <c r="N87" s="128"/>
    </row>
    <row r="88" spans="1:14" s="133" customFormat="1">
      <c r="A88" s="104"/>
      <c r="B88" s="122"/>
      <c r="C88" s="105"/>
      <c r="D88" s="106"/>
      <c r="E88" s="103"/>
      <c r="F88" s="105" t="str">
        <f t="shared" si="5"/>
        <v/>
      </c>
      <c r="G88" s="134"/>
      <c r="H88" s="2"/>
      <c r="I88" s="2"/>
      <c r="J88" s="2"/>
      <c r="K88" s="2"/>
      <c r="L88" s="2"/>
      <c r="M88" s="2"/>
      <c r="N88" s="128"/>
    </row>
    <row r="89" spans="1:14" s="133" customFormat="1">
      <c r="A89" s="104"/>
      <c r="B89" s="122"/>
      <c r="C89" s="105"/>
      <c r="D89" s="106"/>
      <c r="E89" s="103"/>
      <c r="F89" s="105" t="str">
        <f t="shared" si="5"/>
        <v/>
      </c>
      <c r="G89" s="134"/>
      <c r="H89" s="2"/>
      <c r="I89" s="2"/>
      <c r="J89" s="2"/>
      <c r="K89" s="2"/>
      <c r="L89" s="2"/>
      <c r="M89" s="2"/>
      <c r="N89" s="128"/>
    </row>
    <row r="90" spans="1:14" s="133" customFormat="1">
      <c r="A90" s="104"/>
      <c r="B90" s="122"/>
      <c r="C90" s="105"/>
      <c r="D90" s="106"/>
      <c r="E90" s="103"/>
      <c r="F90" s="105" t="str">
        <f t="shared" si="5"/>
        <v/>
      </c>
      <c r="G90" s="134"/>
      <c r="H90" s="2"/>
      <c r="I90" s="2"/>
      <c r="J90" s="2"/>
      <c r="K90" s="2"/>
      <c r="L90" s="2"/>
      <c r="M90" s="2"/>
      <c r="N90" s="128"/>
    </row>
    <row r="91" spans="1:14" s="133" customFormat="1">
      <c r="A91" s="104"/>
      <c r="B91" s="122"/>
      <c r="C91" s="105"/>
      <c r="D91" s="106"/>
      <c r="E91" s="103"/>
      <c r="F91" s="105" t="str">
        <f t="shared" si="5"/>
        <v/>
      </c>
      <c r="G91" s="134"/>
      <c r="H91" s="2"/>
      <c r="I91" s="2"/>
      <c r="J91" s="2"/>
      <c r="K91" s="2"/>
      <c r="L91" s="2"/>
      <c r="M91" s="2"/>
      <c r="N91" s="128"/>
    </row>
    <row r="92" spans="1:14" s="133" customFormat="1">
      <c r="A92" s="104"/>
      <c r="B92" s="122"/>
      <c r="C92" s="105"/>
      <c r="D92" s="106"/>
      <c r="E92" s="103"/>
      <c r="F92" s="105" t="str">
        <f t="shared" si="5"/>
        <v/>
      </c>
      <c r="G92" s="134"/>
      <c r="H92" s="2"/>
      <c r="I92" s="2"/>
      <c r="J92" s="2"/>
      <c r="K92" s="2"/>
      <c r="L92" s="2"/>
      <c r="M92" s="2"/>
      <c r="N92" s="128"/>
    </row>
    <row r="93" spans="1:14" s="133" customFormat="1">
      <c r="A93" s="104"/>
      <c r="B93" s="122"/>
      <c r="C93" s="105"/>
      <c r="D93" s="106"/>
      <c r="E93" s="103"/>
      <c r="F93" s="105" t="str">
        <f t="shared" si="5"/>
        <v/>
      </c>
      <c r="G93" s="134"/>
      <c r="H93" s="2"/>
      <c r="I93" s="2"/>
      <c r="J93" s="2"/>
      <c r="K93" s="2"/>
      <c r="L93" s="2"/>
      <c r="M93" s="2"/>
      <c r="N93" s="128"/>
    </row>
    <row r="94" spans="1:14" s="133" customFormat="1">
      <c r="A94" s="104"/>
      <c r="B94" s="122"/>
      <c r="C94" s="105"/>
      <c r="D94" s="106"/>
      <c r="E94" s="103"/>
      <c r="F94" s="105" t="str">
        <f t="shared" si="5"/>
        <v/>
      </c>
      <c r="G94" s="134"/>
      <c r="H94" s="2"/>
      <c r="I94" s="2"/>
      <c r="J94" s="2"/>
      <c r="K94" s="2"/>
      <c r="L94" s="2"/>
      <c r="M94" s="2"/>
      <c r="N94" s="128"/>
    </row>
    <row r="95" spans="1:14" s="133" customFormat="1">
      <c r="A95" s="104"/>
      <c r="B95" s="122"/>
      <c r="C95" s="105"/>
      <c r="D95" s="106"/>
      <c r="E95" s="103"/>
      <c r="F95" s="105" t="str">
        <f t="shared" si="5"/>
        <v/>
      </c>
      <c r="G95" s="134"/>
      <c r="H95" s="2"/>
      <c r="I95" s="2"/>
      <c r="J95" s="2"/>
      <c r="K95" s="2"/>
      <c r="L95" s="2"/>
      <c r="M95" s="2"/>
      <c r="N95" s="128"/>
    </row>
    <row r="96" spans="1:14" s="133" customFormat="1">
      <c r="A96" s="104"/>
      <c r="B96" s="122"/>
      <c r="C96" s="105"/>
      <c r="D96" s="106"/>
      <c r="E96" s="103"/>
      <c r="F96" s="105" t="str">
        <f t="shared" si="5"/>
        <v/>
      </c>
      <c r="G96" s="134"/>
      <c r="H96" s="2"/>
      <c r="I96" s="2"/>
      <c r="J96" s="2"/>
      <c r="K96" s="2"/>
      <c r="L96" s="2"/>
      <c r="M96" s="2"/>
      <c r="N96" s="128"/>
    </row>
    <row r="97" spans="1:14" s="133" customFormat="1">
      <c r="A97" s="104"/>
      <c r="B97" s="122"/>
      <c r="C97" s="105"/>
      <c r="D97" s="106"/>
      <c r="E97" s="103"/>
      <c r="F97" s="105" t="str">
        <f t="shared" si="5"/>
        <v/>
      </c>
      <c r="G97" s="134"/>
      <c r="H97" s="2"/>
      <c r="I97" s="2"/>
      <c r="J97" s="2"/>
      <c r="K97" s="2"/>
      <c r="L97" s="2"/>
      <c r="M97" s="2"/>
      <c r="N97" s="128"/>
    </row>
    <row r="98" spans="1:14" s="133" customFormat="1">
      <c r="A98" s="104"/>
      <c r="B98" s="122"/>
      <c r="C98" s="105"/>
      <c r="D98" s="106"/>
      <c r="E98" s="103"/>
      <c r="F98" s="105" t="str">
        <f t="shared" si="5"/>
        <v/>
      </c>
      <c r="G98" s="134"/>
      <c r="H98" s="2"/>
      <c r="I98" s="2"/>
      <c r="J98" s="2"/>
      <c r="K98" s="2"/>
      <c r="L98" s="2"/>
      <c r="M98" s="2"/>
      <c r="N98" s="128"/>
    </row>
    <row r="99" spans="1:14" s="133" customFormat="1">
      <c r="A99" s="104"/>
      <c r="B99" s="122"/>
      <c r="C99" s="105"/>
      <c r="D99" s="106"/>
      <c r="E99" s="103"/>
      <c r="F99" s="105" t="str">
        <f t="shared" si="5"/>
        <v/>
      </c>
      <c r="G99" s="134"/>
      <c r="H99" s="2"/>
      <c r="I99" s="2"/>
      <c r="J99" s="2"/>
      <c r="K99" s="2"/>
      <c r="L99" s="2"/>
      <c r="M99" s="2"/>
      <c r="N99" s="128"/>
    </row>
    <row r="100" spans="1:14" s="133" customFormat="1">
      <c r="A100" s="104"/>
      <c r="B100" s="122"/>
      <c r="C100" s="105"/>
      <c r="D100" s="106"/>
      <c r="E100" s="103"/>
      <c r="F100" s="105" t="str">
        <f t="shared" si="5"/>
        <v/>
      </c>
      <c r="G100" s="134"/>
      <c r="H100" s="2"/>
      <c r="I100" s="2"/>
      <c r="J100" s="2"/>
      <c r="K100" s="2"/>
      <c r="L100" s="2"/>
      <c r="M100" s="2"/>
      <c r="N100" s="128"/>
    </row>
    <row r="101" spans="1:14" s="133" customFormat="1">
      <c r="A101" s="104"/>
      <c r="B101" s="122"/>
      <c r="C101" s="105"/>
      <c r="D101" s="106"/>
      <c r="E101" s="103"/>
      <c r="F101" s="105" t="str">
        <f t="shared" si="5"/>
        <v/>
      </c>
      <c r="G101" s="134"/>
      <c r="H101" s="2"/>
      <c r="I101" s="2"/>
      <c r="J101" s="2"/>
      <c r="K101" s="2"/>
      <c r="L101" s="2"/>
      <c r="M101" s="2"/>
      <c r="N101" s="128"/>
    </row>
    <row r="102" spans="1:14" s="133" customFormat="1">
      <c r="A102" s="104"/>
      <c r="B102" s="122"/>
      <c r="C102" s="105"/>
      <c r="D102" s="106"/>
      <c r="E102" s="103"/>
      <c r="F102" s="105" t="str">
        <f t="shared" si="5"/>
        <v/>
      </c>
      <c r="G102" s="134"/>
      <c r="H102" s="2"/>
      <c r="I102" s="2"/>
      <c r="J102" s="2"/>
      <c r="K102" s="2"/>
      <c r="L102" s="2"/>
      <c r="M102" s="2"/>
      <c r="N102" s="128"/>
    </row>
    <row r="103" spans="1:14" s="133" customFormat="1">
      <c r="A103" s="104"/>
      <c r="B103" s="122"/>
      <c r="C103" s="105"/>
      <c r="D103" s="106"/>
      <c r="E103" s="103"/>
      <c r="F103" s="105" t="str">
        <f t="shared" si="5"/>
        <v/>
      </c>
      <c r="G103" s="134"/>
      <c r="H103" s="2"/>
      <c r="I103" s="2"/>
      <c r="J103" s="2"/>
      <c r="K103" s="2"/>
      <c r="L103" s="2"/>
      <c r="M103" s="2"/>
      <c r="N103" s="128"/>
    </row>
    <row r="104" spans="1:14" s="133" customFormat="1">
      <c r="A104" s="104"/>
      <c r="B104" s="122"/>
      <c r="C104" s="105"/>
      <c r="D104" s="106"/>
      <c r="E104" s="103"/>
      <c r="F104" s="105" t="str">
        <f t="shared" si="5"/>
        <v/>
      </c>
      <c r="G104" s="134"/>
      <c r="H104" s="2"/>
      <c r="I104" s="2"/>
      <c r="J104" s="2"/>
      <c r="K104" s="2"/>
      <c r="L104" s="2"/>
      <c r="M104" s="2"/>
      <c r="N104" s="128"/>
    </row>
    <row r="105" spans="1:14" s="133" customFormat="1">
      <c r="A105" s="104"/>
      <c r="B105" s="122"/>
      <c r="C105" s="105"/>
      <c r="D105" s="106"/>
      <c r="E105" s="103"/>
      <c r="F105" s="105" t="str">
        <f t="shared" si="5"/>
        <v/>
      </c>
      <c r="G105" s="134"/>
      <c r="H105" s="2"/>
      <c r="I105" s="2"/>
      <c r="J105" s="2"/>
      <c r="K105" s="2"/>
      <c r="L105" s="2"/>
      <c r="M105" s="2"/>
      <c r="N105" s="128"/>
    </row>
    <row r="106" spans="1:14" s="133" customFormat="1">
      <c r="A106" s="104"/>
      <c r="B106" s="122"/>
      <c r="C106" s="105"/>
      <c r="D106" s="106"/>
      <c r="E106" s="103"/>
      <c r="F106" s="105" t="str">
        <f t="shared" si="5"/>
        <v/>
      </c>
      <c r="G106" s="134"/>
      <c r="H106" s="2"/>
      <c r="I106" s="2"/>
      <c r="J106" s="2"/>
      <c r="K106" s="2"/>
      <c r="L106" s="2"/>
      <c r="M106" s="2"/>
      <c r="N106" s="128"/>
    </row>
    <row r="107" spans="1:14" s="133" customFormat="1">
      <c r="A107" s="104"/>
      <c r="B107" s="122"/>
      <c r="C107" s="105"/>
      <c r="D107" s="106"/>
      <c r="E107" s="103"/>
      <c r="F107" s="105" t="str">
        <f t="shared" si="5"/>
        <v/>
      </c>
      <c r="G107" s="134"/>
      <c r="H107" s="2"/>
      <c r="I107" s="2"/>
      <c r="J107" s="2"/>
      <c r="K107" s="2"/>
      <c r="L107" s="2"/>
      <c r="M107" s="2"/>
      <c r="N107" s="128"/>
    </row>
    <row r="108" spans="1:14" s="133" customFormat="1">
      <c r="A108" s="104"/>
      <c r="B108" s="122"/>
      <c r="C108" s="105"/>
      <c r="D108" s="106"/>
      <c r="E108" s="103"/>
      <c r="F108" s="105" t="str">
        <f t="shared" si="5"/>
        <v/>
      </c>
      <c r="G108" s="134"/>
      <c r="H108" s="2"/>
      <c r="I108" s="2"/>
      <c r="J108" s="2"/>
      <c r="K108" s="2"/>
      <c r="L108" s="2"/>
      <c r="M108" s="2"/>
      <c r="N108" s="128"/>
    </row>
    <row r="109" spans="1:14" s="133" customFormat="1">
      <c r="A109" s="104"/>
      <c r="B109" s="122"/>
      <c r="C109" s="105"/>
      <c r="D109" s="106"/>
      <c r="E109" s="103"/>
      <c r="F109" s="105" t="str">
        <f t="shared" si="5"/>
        <v/>
      </c>
      <c r="G109" s="134"/>
      <c r="H109" s="2"/>
      <c r="I109" s="2"/>
      <c r="J109" s="2"/>
      <c r="K109" s="2"/>
      <c r="L109" s="2"/>
      <c r="M109" s="2"/>
      <c r="N109" s="128"/>
    </row>
    <row r="110" spans="1:14" s="133" customFormat="1">
      <c r="A110" s="104"/>
      <c r="B110" s="122"/>
      <c r="C110" s="105"/>
      <c r="D110" s="106"/>
      <c r="E110" s="103"/>
      <c r="F110" s="105" t="str">
        <f t="shared" si="5"/>
        <v/>
      </c>
      <c r="G110" s="134"/>
      <c r="H110" s="2"/>
      <c r="I110" s="2"/>
      <c r="J110" s="2"/>
      <c r="K110" s="2"/>
      <c r="L110" s="2"/>
      <c r="M110" s="2"/>
      <c r="N110" s="128"/>
    </row>
    <row r="111" spans="1:14" s="133" customFormat="1">
      <c r="A111" s="104"/>
      <c r="B111" s="122"/>
      <c r="C111" s="105"/>
      <c r="D111" s="106"/>
      <c r="E111" s="103"/>
      <c r="F111" s="105" t="str">
        <f t="shared" si="5"/>
        <v/>
      </c>
      <c r="G111" s="134"/>
      <c r="H111" s="2"/>
      <c r="I111" s="2"/>
      <c r="J111" s="2"/>
      <c r="K111" s="2"/>
      <c r="L111" s="2"/>
      <c r="M111" s="2"/>
      <c r="N111" s="128"/>
    </row>
    <row r="112" spans="1:14" s="133" customFormat="1">
      <c r="A112" s="104"/>
      <c r="B112" s="122"/>
      <c r="C112" s="105"/>
      <c r="D112" s="106"/>
      <c r="E112" s="103"/>
      <c r="F112" s="105" t="str">
        <f t="shared" si="5"/>
        <v/>
      </c>
      <c r="G112" s="134"/>
      <c r="H112" s="2"/>
      <c r="I112" s="2"/>
      <c r="J112" s="2"/>
      <c r="K112" s="2"/>
      <c r="L112" s="2"/>
      <c r="M112" s="2"/>
      <c r="N112" s="128"/>
    </row>
    <row r="113" spans="1:14" s="133" customFormat="1">
      <c r="A113" s="104"/>
      <c r="B113" s="122"/>
      <c r="C113" s="105"/>
      <c r="D113" s="106"/>
      <c r="E113" s="103"/>
      <c r="F113" s="105" t="str">
        <f t="shared" si="5"/>
        <v/>
      </c>
      <c r="G113" s="134"/>
      <c r="H113" s="2"/>
      <c r="I113" s="2"/>
      <c r="J113" s="2"/>
      <c r="K113" s="2"/>
      <c r="L113" s="2"/>
      <c r="M113" s="2"/>
      <c r="N113" s="128"/>
    </row>
    <row r="114" spans="1:14" s="133" customFormat="1">
      <c r="A114" s="104"/>
      <c r="B114" s="122"/>
      <c r="C114" s="105"/>
      <c r="D114" s="106"/>
      <c r="E114" s="103"/>
      <c r="F114" s="105" t="str">
        <f t="shared" si="5"/>
        <v/>
      </c>
      <c r="G114" s="134"/>
      <c r="H114" s="2"/>
      <c r="I114" s="2"/>
      <c r="J114" s="2"/>
      <c r="K114" s="2"/>
      <c r="L114" s="2"/>
      <c r="M114" s="2"/>
      <c r="N114" s="128"/>
    </row>
    <row r="115" spans="1:14" s="133" customFormat="1">
      <c r="A115" s="104"/>
      <c r="B115" s="122"/>
      <c r="C115" s="105"/>
      <c r="D115" s="106"/>
      <c r="E115" s="103"/>
      <c r="F115" s="105" t="str">
        <f t="shared" si="5"/>
        <v/>
      </c>
      <c r="G115" s="134"/>
      <c r="H115" s="2"/>
      <c r="I115" s="2"/>
      <c r="J115" s="2"/>
      <c r="K115" s="2"/>
      <c r="L115" s="2"/>
      <c r="M115" s="2"/>
      <c r="N115" s="128"/>
    </row>
    <row r="116" spans="1:14" s="133" customFormat="1">
      <c r="A116" s="104"/>
      <c r="B116" s="122"/>
      <c r="C116" s="105"/>
      <c r="D116" s="106"/>
      <c r="E116" s="103"/>
      <c r="F116" s="105" t="str">
        <f t="shared" si="5"/>
        <v/>
      </c>
      <c r="G116" s="134"/>
      <c r="H116" s="2"/>
      <c r="I116" s="2"/>
      <c r="J116" s="2"/>
      <c r="K116" s="2"/>
      <c r="L116" s="2"/>
      <c r="M116" s="2"/>
      <c r="N116" s="128"/>
    </row>
    <row r="117" spans="1:14" s="133" customFormat="1">
      <c r="A117" s="104"/>
      <c r="B117" s="122"/>
      <c r="C117" s="105"/>
      <c r="D117" s="106"/>
      <c r="E117" s="103"/>
      <c r="F117" s="105" t="str">
        <f t="shared" si="5"/>
        <v/>
      </c>
      <c r="G117" s="134"/>
      <c r="H117" s="2"/>
      <c r="I117" s="2"/>
      <c r="J117" s="2"/>
      <c r="K117" s="2"/>
      <c r="L117" s="2"/>
      <c r="M117" s="2"/>
      <c r="N117" s="128"/>
    </row>
    <row r="118" spans="1:14" s="133" customFormat="1">
      <c r="A118" s="104"/>
      <c r="B118" s="122"/>
      <c r="C118" s="105"/>
      <c r="D118" s="106"/>
      <c r="E118" s="103"/>
      <c r="F118" s="105" t="str">
        <f t="shared" si="5"/>
        <v/>
      </c>
      <c r="G118" s="134"/>
      <c r="H118" s="2"/>
      <c r="I118" s="2"/>
      <c r="J118" s="2"/>
      <c r="K118" s="2"/>
      <c r="L118" s="2"/>
      <c r="M118" s="2"/>
      <c r="N118" s="128"/>
    </row>
    <row r="119" spans="1:14" s="133" customFormat="1">
      <c r="A119" s="104"/>
      <c r="B119" s="122"/>
      <c r="C119" s="105"/>
      <c r="D119" s="106"/>
      <c r="E119" s="103"/>
      <c r="F119" s="105" t="str">
        <f t="shared" si="5"/>
        <v/>
      </c>
      <c r="G119" s="134"/>
      <c r="H119" s="2"/>
      <c r="I119" s="2"/>
      <c r="J119" s="2"/>
      <c r="K119" s="2"/>
      <c r="L119" s="2"/>
      <c r="M119" s="2"/>
      <c r="N119" s="128"/>
    </row>
    <row r="120" spans="1:14" s="133" customFormat="1">
      <c r="A120" s="104"/>
      <c r="B120" s="122"/>
      <c r="C120" s="105"/>
      <c r="D120" s="106"/>
      <c r="E120" s="103"/>
      <c r="F120" s="105" t="str">
        <f t="shared" si="5"/>
        <v/>
      </c>
      <c r="G120" s="134"/>
      <c r="H120" s="2"/>
      <c r="I120" s="2"/>
      <c r="J120" s="2"/>
      <c r="K120" s="2"/>
      <c r="L120" s="2"/>
      <c r="M120" s="2"/>
      <c r="N120" s="128"/>
    </row>
    <row r="121" spans="1:14" s="133" customFormat="1">
      <c r="A121" s="104"/>
      <c r="B121" s="122"/>
      <c r="C121" s="105"/>
      <c r="D121" s="106"/>
      <c r="E121" s="103"/>
      <c r="F121" s="105" t="str">
        <f t="shared" si="5"/>
        <v/>
      </c>
      <c r="G121" s="134"/>
      <c r="H121" s="2"/>
      <c r="I121" s="2"/>
      <c r="J121" s="2"/>
      <c r="K121" s="2"/>
      <c r="L121" s="2"/>
      <c r="M121" s="2"/>
      <c r="N121" s="128"/>
    </row>
    <row r="122" spans="1:14" s="133" customFormat="1">
      <c r="A122" s="104"/>
      <c r="B122" s="122"/>
      <c r="C122" s="105"/>
      <c r="D122" s="106"/>
      <c r="E122" s="103"/>
      <c r="F122" s="105" t="str">
        <f t="shared" si="5"/>
        <v/>
      </c>
      <c r="G122" s="134"/>
      <c r="H122" s="2"/>
      <c r="I122" s="2"/>
      <c r="J122" s="2"/>
      <c r="K122" s="2"/>
      <c r="L122" s="2"/>
      <c r="M122" s="2"/>
      <c r="N122" s="128"/>
    </row>
    <row r="123" spans="1:14" s="133" customFormat="1">
      <c r="A123" s="104"/>
      <c r="B123" s="122"/>
      <c r="C123" s="105"/>
      <c r="D123" s="106"/>
      <c r="E123" s="103"/>
      <c r="F123" s="105" t="str">
        <f t="shared" si="5"/>
        <v/>
      </c>
      <c r="G123" s="134"/>
      <c r="H123" s="2"/>
      <c r="I123" s="2"/>
      <c r="J123" s="2"/>
      <c r="K123" s="2"/>
      <c r="L123" s="2"/>
      <c r="M123" s="2"/>
      <c r="N123" s="128"/>
    </row>
    <row r="124" spans="1:14" s="133" customFormat="1">
      <c r="A124" s="104"/>
      <c r="B124" s="122"/>
      <c r="C124" s="105"/>
      <c r="D124" s="106"/>
      <c r="E124" s="103"/>
      <c r="F124" s="105" t="str">
        <f t="shared" si="5"/>
        <v/>
      </c>
      <c r="G124" s="134"/>
      <c r="H124" s="2"/>
      <c r="I124" s="2"/>
      <c r="J124" s="2"/>
      <c r="K124" s="2"/>
      <c r="L124" s="2"/>
      <c r="M124" s="2"/>
      <c r="N124" s="128"/>
    </row>
    <row r="125" spans="1:14" s="133" customFormat="1">
      <c r="A125" s="104"/>
      <c r="B125" s="122"/>
      <c r="C125" s="105"/>
      <c r="D125" s="106"/>
      <c r="E125" s="103"/>
      <c r="F125" s="105" t="str">
        <f t="shared" si="5"/>
        <v/>
      </c>
      <c r="G125" s="134"/>
      <c r="H125" s="2"/>
      <c r="I125" s="2"/>
      <c r="J125" s="2"/>
      <c r="K125" s="2"/>
      <c r="L125" s="2"/>
      <c r="M125" s="2"/>
      <c r="N125" s="128"/>
    </row>
    <row r="126" spans="1:14" s="133" customFormat="1">
      <c r="A126" s="104"/>
      <c r="B126" s="122"/>
      <c r="C126" s="105"/>
      <c r="D126" s="106"/>
      <c r="E126" s="103"/>
      <c r="F126" s="105" t="str">
        <f t="shared" si="5"/>
        <v/>
      </c>
      <c r="G126" s="134"/>
      <c r="H126" s="2"/>
      <c r="I126" s="2"/>
      <c r="J126" s="2"/>
      <c r="K126" s="2"/>
      <c r="L126" s="2"/>
      <c r="M126" s="2"/>
      <c r="N126" s="128"/>
    </row>
    <row r="127" spans="1:14" s="133" customFormat="1">
      <c r="A127" s="104"/>
      <c r="B127" s="122"/>
      <c r="C127" s="105"/>
      <c r="D127" s="106"/>
      <c r="E127" s="103"/>
      <c r="F127" s="105" t="str">
        <f t="shared" si="5"/>
        <v/>
      </c>
      <c r="G127" s="134"/>
      <c r="H127" s="2"/>
      <c r="I127" s="2"/>
      <c r="J127" s="2"/>
      <c r="K127" s="2"/>
      <c r="L127" s="2"/>
      <c r="M127" s="2"/>
      <c r="N127" s="128"/>
    </row>
    <row r="128" spans="1:14" s="133" customFormat="1">
      <c r="A128" s="104"/>
      <c r="B128" s="122"/>
      <c r="C128" s="105"/>
      <c r="D128" s="106"/>
      <c r="E128" s="103"/>
      <c r="F128" s="105" t="str">
        <f t="shared" si="5"/>
        <v/>
      </c>
      <c r="G128" s="134"/>
      <c r="H128" s="2"/>
      <c r="I128" s="2"/>
      <c r="J128" s="2"/>
      <c r="K128" s="2"/>
      <c r="L128" s="2"/>
      <c r="M128" s="2"/>
      <c r="N128" s="128"/>
    </row>
    <row r="129" spans="1:14" s="133" customFormat="1">
      <c r="A129" s="104"/>
      <c r="B129" s="122"/>
      <c r="C129" s="105"/>
      <c r="D129" s="106"/>
      <c r="E129" s="103"/>
      <c r="F129" s="105" t="str">
        <f t="shared" si="5"/>
        <v/>
      </c>
      <c r="G129" s="134"/>
      <c r="H129" s="2"/>
      <c r="I129" s="2"/>
      <c r="J129" s="2"/>
      <c r="K129" s="2"/>
      <c r="L129" s="2"/>
      <c r="M129" s="2"/>
      <c r="N129" s="128"/>
    </row>
    <row r="130" spans="1:14" s="133" customFormat="1">
      <c r="A130" s="104"/>
      <c r="B130" s="122"/>
      <c r="C130" s="105"/>
      <c r="D130" s="106"/>
      <c r="E130" s="103"/>
      <c r="F130" s="105" t="str">
        <f t="shared" si="5"/>
        <v/>
      </c>
      <c r="G130" s="134"/>
      <c r="H130" s="2"/>
      <c r="I130" s="2"/>
      <c r="J130" s="2"/>
      <c r="K130" s="2"/>
      <c r="L130" s="2"/>
      <c r="M130" s="2"/>
      <c r="N130" s="128"/>
    </row>
    <row r="131" spans="1:14" s="133" customFormat="1">
      <c r="A131" s="104"/>
      <c r="B131" s="122"/>
      <c r="C131" s="105"/>
      <c r="D131" s="106"/>
      <c r="E131" s="103"/>
      <c r="F131" s="105" t="str">
        <f t="shared" ref="F131:F194" si="6">B131&amp;C131</f>
        <v/>
      </c>
      <c r="G131" s="134"/>
      <c r="H131" s="2"/>
      <c r="I131" s="2"/>
      <c r="J131" s="2"/>
      <c r="K131" s="2"/>
      <c r="L131" s="2"/>
      <c r="M131" s="2"/>
      <c r="N131" s="128"/>
    </row>
    <row r="132" spans="1:14" s="133" customFormat="1">
      <c r="A132" s="104"/>
      <c r="B132" s="122"/>
      <c r="C132" s="105"/>
      <c r="D132" s="106"/>
      <c r="E132" s="103"/>
      <c r="F132" s="105" t="str">
        <f t="shared" si="6"/>
        <v/>
      </c>
      <c r="G132" s="134"/>
      <c r="H132" s="2"/>
      <c r="I132" s="2"/>
      <c r="J132" s="2"/>
      <c r="K132" s="2"/>
      <c r="L132" s="2"/>
      <c r="M132" s="2"/>
      <c r="N132" s="128"/>
    </row>
    <row r="133" spans="1:14" s="133" customFormat="1">
      <c r="A133" s="104"/>
      <c r="B133" s="122"/>
      <c r="C133" s="105"/>
      <c r="D133" s="106"/>
      <c r="E133" s="103"/>
      <c r="F133" s="105" t="str">
        <f t="shared" si="6"/>
        <v/>
      </c>
      <c r="G133" s="134"/>
      <c r="H133" s="2"/>
      <c r="I133" s="2"/>
      <c r="J133" s="2"/>
      <c r="K133" s="2"/>
      <c r="L133" s="2"/>
      <c r="M133" s="2"/>
      <c r="N133" s="128"/>
    </row>
    <row r="134" spans="1:14" s="133" customFormat="1">
      <c r="A134" s="104"/>
      <c r="B134" s="122"/>
      <c r="C134" s="105"/>
      <c r="D134" s="106"/>
      <c r="E134" s="103"/>
      <c r="F134" s="105" t="str">
        <f t="shared" si="6"/>
        <v/>
      </c>
      <c r="G134" s="134"/>
      <c r="H134" s="2"/>
      <c r="I134" s="2"/>
      <c r="J134" s="2"/>
      <c r="K134" s="2"/>
      <c r="L134" s="2"/>
      <c r="M134" s="2"/>
      <c r="N134" s="128"/>
    </row>
    <row r="135" spans="1:14" s="133" customFormat="1">
      <c r="A135" s="104"/>
      <c r="B135" s="122"/>
      <c r="C135" s="105"/>
      <c r="D135" s="106"/>
      <c r="E135" s="103"/>
      <c r="F135" s="105" t="str">
        <f t="shared" si="6"/>
        <v/>
      </c>
      <c r="G135" s="134"/>
      <c r="H135" s="2"/>
      <c r="I135" s="2"/>
      <c r="J135" s="2"/>
      <c r="K135" s="2"/>
      <c r="L135" s="2"/>
      <c r="M135" s="2"/>
      <c r="N135" s="128"/>
    </row>
    <row r="136" spans="1:14" s="133" customFormat="1">
      <c r="A136" s="104"/>
      <c r="B136" s="122"/>
      <c r="C136" s="105"/>
      <c r="D136" s="106"/>
      <c r="E136" s="103"/>
      <c r="F136" s="105" t="str">
        <f t="shared" si="6"/>
        <v/>
      </c>
      <c r="G136" s="134"/>
      <c r="H136" s="2"/>
      <c r="I136" s="2"/>
      <c r="J136" s="2"/>
      <c r="K136" s="2"/>
      <c r="L136" s="2"/>
      <c r="M136" s="2"/>
      <c r="N136" s="128"/>
    </row>
    <row r="137" spans="1:14" s="133" customFormat="1">
      <c r="A137" s="104"/>
      <c r="B137" s="122"/>
      <c r="C137" s="105"/>
      <c r="D137" s="106"/>
      <c r="E137" s="103"/>
      <c r="F137" s="105" t="str">
        <f t="shared" si="6"/>
        <v/>
      </c>
      <c r="G137" s="134"/>
      <c r="H137" s="2"/>
      <c r="I137" s="2"/>
      <c r="J137" s="2"/>
      <c r="K137" s="2"/>
      <c r="L137" s="2"/>
      <c r="M137" s="2"/>
      <c r="N137" s="128"/>
    </row>
    <row r="138" spans="1:14" s="133" customFormat="1">
      <c r="A138" s="104"/>
      <c r="B138" s="122"/>
      <c r="C138" s="105"/>
      <c r="D138" s="106"/>
      <c r="E138" s="103"/>
      <c r="F138" s="105" t="str">
        <f t="shared" si="6"/>
        <v/>
      </c>
      <c r="G138" s="134"/>
      <c r="H138" s="2"/>
      <c r="I138" s="2"/>
      <c r="J138" s="2"/>
      <c r="K138" s="2"/>
      <c r="L138" s="2"/>
      <c r="M138" s="2"/>
      <c r="N138" s="128"/>
    </row>
    <row r="139" spans="1:14" s="133" customFormat="1">
      <c r="A139" s="104"/>
      <c r="B139" s="122"/>
      <c r="C139" s="105"/>
      <c r="D139" s="106"/>
      <c r="E139" s="103"/>
      <c r="F139" s="105" t="str">
        <f t="shared" si="6"/>
        <v/>
      </c>
      <c r="G139" s="134"/>
      <c r="H139" s="2"/>
      <c r="I139" s="2"/>
      <c r="J139" s="2"/>
      <c r="K139" s="2"/>
      <c r="L139" s="2"/>
      <c r="M139" s="2"/>
      <c r="N139" s="128"/>
    </row>
    <row r="140" spans="1:14" s="133" customFormat="1">
      <c r="A140" s="104"/>
      <c r="B140" s="122"/>
      <c r="C140" s="105"/>
      <c r="D140" s="106"/>
      <c r="E140" s="103"/>
      <c r="F140" s="105" t="str">
        <f t="shared" si="6"/>
        <v/>
      </c>
      <c r="G140" s="134"/>
      <c r="H140" s="2"/>
      <c r="I140" s="2"/>
      <c r="J140" s="2"/>
      <c r="K140" s="2"/>
      <c r="L140" s="2"/>
      <c r="M140" s="2"/>
      <c r="N140" s="128"/>
    </row>
    <row r="141" spans="1:14" s="133" customFormat="1">
      <c r="A141" s="104"/>
      <c r="B141" s="122"/>
      <c r="C141" s="105"/>
      <c r="D141" s="106"/>
      <c r="E141" s="103"/>
      <c r="F141" s="105" t="str">
        <f t="shared" si="6"/>
        <v/>
      </c>
      <c r="G141" s="134"/>
      <c r="H141" s="2"/>
      <c r="I141" s="2"/>
      <c r="J141" s="2"/>
      <c r="K141" s="2"/>
      <c r="L141" s="2"/>
      <c r="M141" s="2"/>
      <c r="N141" s="128"/>
    </row>
    <row r="142" spans="1:14" s="133" customFormat="1">
      <c r="A142" s="104"/>
      <c r="B142" s="122"/>
      <c r="C142" s="105"/>
      <c r="D142" s="106"/>
      <c r="E142" s="103"/>
      <c r="F142" s="105" t="str">
        <f t="shared" si="6"/>
        <v/>
      </c>
      <c r="G142" s="134"/>
      <c r="H142" s="2"/>
      <c r="I142" s="2"/>
      <c r="J142" s="2"/>
      <c r="K142" s="2"/>
      <c r="L142" s="2"/>
      <c r="M142" s="2"/>
      <c r="N142" s="128"/>
    </row>
    <row r="143" spans="1:14" s="133" customFormat="1">
      <c r="A143" s="104"/>
      <c r="B143" s="122"/>
      <c r="C143" s="105"/>
      <c r="D143" s="106"/>
      <c r="E143" s="103"/>
      <c r="F143" s="105" t="str">
        <f t="shared" si="6"/>
        <v/>
      </c>
      <c r="G143" s="134"/>
      <c r="H143" s="2"/>
      <c r="I143" s="2"/>
      <c r="J143" s="2"/>
      <c r="K143" s="2"/>
      <c r="L143" s="2"/>
      <c r="M143" s="2"/>
      <c r="N143" s="128"/>
    </row>
    <row r="144" spans="1:14" s="133" customFormat="1">
      <c r="A144" s="104"/>
      <c r="B144" s="122"/>
      <c r="C144" s="105"/>
      <c r="D144" s="106"/>
      <c r="E144" s="103"/>
      <c r="F144" s="105" t="str">
        <f t="shared" si="6"/>
        <v/>
      </c>
      <c r="G144" s="134"/>
      <c r="H144" s="2"/>
      <c r="I144" s="2"/>
      <c r="J144" s="2"/>
      <c r="K144" s="2"/>
      <c r="L144" s="2"/>
      <c r="M144" s="2"/>
      <c r="N144" s="128"/>
    </row>
    <row r="145" spans="1:14" s="133" customFormat="1">
      <c r="A145" s="104"/>
      <c r="B145" s="122"/>
      <c r="C145" s="105"/>
      <c r="D145" s="106"/>
      <c r="E145" s="103"/>
      <c r="F145" s="105" t="str">
        <f t="shared" si="6"/>
        <v/>
      </c>
      <c r="G145" s="134"/>
      <c r="H145" s="2"/>
      <c r="I145" s="2"/>
      <c r="J145" s="2"/>
      <c r="K145" s="2"/>
      <c r="L145" s="2"/>
      <c r="M145" s="2"/>
      <c r="N145" s="128"/>
    </row>
    <row r="146" spans="1:14" s="133" customFormat="1">
      <c r="A146" s="104"/>
      <c r="B146" s="122"/>
      <c r="C146" s="105"/>
      <c r="D146" s="106"/>
      <c r="E146" s="103"/>
      <c r="F146" s="105" t="str">
        <f t="shared" si="6"/>
        <v/>
      </c>
      <c r="G146" s="134"/>
      <c r="H146" s="2"/>
      <c r="I146" s="2"/>
      <c r="J146" s="2"/>
      <c r="K146" s="2"/>
      <c r="L146" s="2"/>
      <c r="M146" s="2"/>
      <c r="N146" s="128"/>
    </row>
    <row r="147" spans="1:14" s="133" customFormat="1">
      <c r="A147" s="104"/>
      <c r="B147" s="122"/>
      <c r="C147" s="105"/>
      <c r="D147" s="106"/>
      <c r="E147" s="103"/>
      <c r="F147" s="105" t="str">
        <f t="shared" si="6"/>
        <v/>
      </c>
      <c r="G147" s="134"/>
      <c r="H147" s="2"/>
      <c r="I147" s="2"/>
      <c r="J147" s="2"/>
      <c r="K147" s="2"/>
      <c r="L147" s="2"/>
      <c r="M147" s="2"/>
      <c r="N147" s="128"/>
    </row>
    <row r="148" spans="1:14" s="133" customFormat="1">
      <c r="A148" s="104"/>
      <c r="B148" s="122"/>
      <c r="C148" s="105"/>
      <c r="D148" s="106"/>
      <c r="E148" s="103"/>
      <c r="F148" s="105" t="str">
        <f t="shared" si="6"/>
        <v/>
      </c>
      <c r="G148" s="134"/>
      <c r="H148" s="2"/>
      <c r="I148" s="2"/>
      <c r="J148" s="2"/>
      <c r="K148" s="2"/>
      <c r="L148" s="2"/>
      <c r="M148" s="2"/>
      <c r="N148" s="128"/>
    </row>
    <row r="149" spans="1:14" s="133" customFormat="1">
      <c r="A149" s="104"/>
      <c r="B149" s="122"/>
      <c r="C149" s="105"/>
      <c r="D149" s="106"/>
      <c r="E149" s="103"/>
      <c r="F149" s="105" t="str">
        <f t="shared" si="6"/>
        <v/>
      </c>
      <c r="G149" s="134"/>
      <c r="H149" s="2"/>
      <c r="I149" s="2"/>
      <c r="J149" s="2"/>
      <c r="K149" s="2"/>
      <c r="L149" s="2"/>
      <c r="M149" s="2"/>
      <c r="N149" s="128"/>
    </row>
    <row r="150" spans="1:14" s="133" customFormat="1">
      <c r="A150" s="104"/>
      <c r="B150" s="122"/>
      <c r="C150" s="105"/>
      <c r="D150" s="106"/>
      <c r="E150" s="103"/>
      <c r="F150" s="105" t="str">
        <f t="shared" si="6"/>
        <v/>
      </c>
      <c r="G150" s="134"/>
      <c r="H150" s="2"/>
      <c r="I150" s="2"/>
      <c r="J150" s="2"/>
      <c r="K150" s="2"/>
      <c r="L150" s="2"/>
      <c r="M150" s="2"/>
      <c r="N150" s="128"/>
    </row>
    <row r="151" spans="1:14" s="133" customFormat="1">
      <c r="A151" s="104"/>
      <c r="B151" s="122"/>
      <c r="C151" s="105"/>
      <c r="D151" s="106"/>
      <c r="E151" s="103"/>
      <c r="F151" s="105" t="str">
        <f t="shared" si="6"/>
        <v/>
      </c>
      <c r="G151" s="134"/>
      <c r="H151" s="2"/>
      <c r="I151" s="2"/>
      <c r="J151" s="2"/>
      <c r="K151" s="2"/>
      <c r="L151" s="2"/>
      <c r="M151" s="2"/>
      <c r="N151" s="128"/>
    </row>
    <row r="152" spans="1:14" s="133" customFormat="1">
      <c r="A152" s="104"/>
      <c r="B152" s="122"/>
      <c r="C152" s="105"/>
      <c r="D152" s="106"/>
      <c r="E152" s="103"/>
      <c r="F152" s="105" t="str">
        <f t="shared" si="6"/>
        <v/>
      </c>
      <c r="G152" s="134"/>
      <c r="H152" s="2"/>
      <c r="I152" s="2"/>
      <c r="J152" s="2"/>
      <c r="K152" s="2"/>
      <c r="L152" s="2"/>
      <c r="M152" s="2"/>
      <c r="N152" s="128"/>
    </row>
    <row r="153" spans="1:14" s="133" customFormat="1">
      <c r="A153" s="104"/>
      <c r="B153" s="122"/>
      <c r="C153" s="105"/>
      <c r="D153" s="106"/>
      <c r="E153" s="103"/>
      <c r="F153" s="105" t="str">
        <f t="shared" si="6"/>
        <v/>
      </c>
      <c r="G153" s="134"/>
      <c r="H153" s="2"/>
      <c r="I153" s="2"/>
      <c r="J153" s="2"/>
      <c r="K153" s="2"/>
      <c r="L153" s="2"/>
      <c r="M153" s="2"/>
      <c r="N153" s="128"/>
    </row>
    <row r="154" spans="1:14" s="133" customFormat="1">
      <c r="A154" s="104"/>
      <c r="B154" s="122"/>
      <c r="C154" s="105"/>
      <c r="D154" s="106"/>
      <c r="E154" s="103"/>
      <c r="F154" s="105" t="str">
        <f t="shared" si="6"/>
        <v/>
      </c>
      <c r="G154" s="134"/>
      <c r="H154" s="2"/>
      <c r="I154" s="2"/>
      <c r="J154" s="2"/>
      <c r="K154" s="2"/>
      <c r="L154" s="2"/>
      <c r="M154" s="2"/>
      <c r="N154" s="128"/>
    </row>
    <row r="155" spans="1:14" s="133" customFormat="1">
      <c r="A155" s="104"/>
      <c r="B155" s="122"/>
      <c r="C155" s="105"/>
      <c r="D155" s="106"/>
      <c r="E155" s="103"/>
      <c r="F155" s="105" t="str">
        <f t="shared" si="6"/>
        <v/>
      </c>
      <c r="G155" s="134"/>
      <c r="H155" s="2"/>
      <c r="I155" s="2"/>
      <c r="J155" s="2"/>
      <c r="K155" s="2"/>
      <c r="L155" s="2"/>
      <c r="M155" s="2"/>
      <c r="N155" s="128"/>
    </row>
    <row r="156" spans="1:14" s="133" customFormat="1">
      <c r="A156" s="104"/>
      <c r="B156" s="122"/>
      <c r="C156" s="105"/>
      <c r="D156" s="106"/>
      <c r="E156" s="103"/>
      <c r="F156" s="105" t="str">
        <f t="shared" si="6"/>
        <v/>
      </c>
      <c r="G156" s="134"/>
      <c r="H156" s="2"/>
      <c r="I156" s="2"/>
      <c r="J156" s="2"/>
      <c r="K156" s="2"/>
      <c r="L156" s="2"/>
      <c r="M156" s="2"/>
      <c r="N156" s="128"/>
    </row>
    <row r="157" spans="1:14" s="133" customFormat="1">
      <c r="A157" s="104"/>
      <c r="B157" s="122"/>
      <c r="C157" s="105"/>
      <c r="D157" s="106"/>
      <c r="E157" s="103"/>
      <c r="F157" s="105" t="str">
        <f t="shared" si="6"/>
        <v/>
      </c>
      <c r="G157" s="134"/>
      <c r="H157" s="2"/>
      <c r="I157" s="2"/>
      <c r="J157" s="2"/>
      <c r="K157" s="2"/>
      <c r="L157" s="2"/>
      <c r="M157" s="2"/>
      <c r="N157" s="128"/>
    </row>
    <row r="158" spans="1:14" s="133" customFormat="1">
      <c r="A158" s="104"/>
      <c r="B158" s="122"/>
      <c r="C158" s="105"/>
      <c r="D158" s="106"/>
      <c r="E158" s="103"/>
      <c r="F158" s="105" t="str">
        <f t="shared" si="6"/>
        <v/>
      </c>
      <c r="G158" s="134"/>
      <c r="H158" s="2"/>
      <c r="I158" s="2"/>
      <c r="J158" s="2"/>
      <c r="K158" s="2"/>
      <c r="L158" s="2"/>
      <c r="M158" s="2"/>
      <c r="N158" s="128"/>
    </row>
    <row r="159" spans="1:14" s="133" customFormat="1">
      <c r="A159" s="104"/>
      <c r="B159" s="122"/>
      <c r="C159" s="105"/>
      <c r="D159" s="106"/>
      <c r="E159" s="103"/>
      <c r="F159" s="105" t="str">
        <f t="shared" si="6"/>
        <v/>
      </c>
      <c r="G159" s="134"/>
      <c r="H159" s="2"/>
      <c r="I159" s="2"/>
      <c r="J159" s="2"/>
      <c r="K159" s="2"/>
      <c r="L159" s="2"/>
      <c r="M159" s="2"/>
      <c r="N159" s="128"/>
    </row>
    <row r="160" spans="1:14" s="133" customFormat="1">
      <c r="A160" s="104"/>
      <c r="B160" s="122"/>
      <c r="C160" s="105"/>
      <c r="D160" s="106"/>
      <c r="E160" s="103"/>
      <c r="F160" s="105" t="str">
        <f t="shared" si="6"/>
        <v/>
      </c>
      <c r="G160" s="134"/>
      <c r="H160" s="2"/>
      <c r="I160" s="2"/>
      <c r="J160" s="2"/>
      <c r="K160" s="2"/>
      <c r="L160" s="2"/>
      <c r="M160" s="2"/>
      <c r="N160" s="128"/>
    </row>
    <row r="161" spans="1:14" s="133" customFormat="1">
      <c r="A161" s="104"/>
      <c r="B161" s="122"/>
      <c r="C161" s="105"/>
      <c r="D161" s="106"/>
      <c r="E161" s="103"/>
      <c r="F161" s="105" t="str">
        <f t="shared" si="6"/>
        <v/>
      </c>
      <c r="G161" s="134"/>
      <c r="H161" s="2"/>
      <c r="I161" s="2"/>
      <c r="J161" s="2"/>
      <c r="K161" s="2"/>
      <c r="L161" s="2"/>
      <c r="M161" s="2"/>
      <c r="N161" s="128"/>
    </row>
    <row r="162" spans="1:14" s="133" customFormat="1">
      <c r="A162" s="104"/>
      <c r="B162" s="122"/>
      <c r="C162" s="105"/>
      <c r="D162" s="106"/>
      <c r="E162" s="103"/>
      <c r="F162" s="105" t="str">
        <f t="shared" si="6"/>
        <v/>
      </c>
      <c r="G162" s="134"/>
      <c r="H162" s="2"/>
      <c r="I162" s="2"/>
      <c r="J162" s="2"/>
      <c r="K162" s="2"/>
      <c r="L162" s="2"/>
      <c r="M162" s="2"/>
      <c r="N162" s="128"/>
    </row>
    <row r="163" spans="1:14" s="133" customFormat="1">
      <c r="A163" s="104"/>
      <c r="B163" s="122"/>
      <c r="C163" s="105"/>
      <c r="D163" s="106"/>
      <c r="E163" s="103"/>
      <c r="F163" s="105" t="str">
        <f t="shared" si="6"/>
        <v/>
      </c>
      <c r="G163" s="134"/>
      <c r="H163" s="2"/>
      <c r="I163" s="2"/>
      <c r="J163" s="2"/>
      <c r="K163" s="2"/>
      <c r="L163" s="2"/>
      <c r="M163" s="2"/>
      <c r="N163" s="128"/>
    </row>
    <row r="164" spans="1:14" s="133" customFormat="1">
      <c r="A164" s="104"/>
      <c r="B164" s="122"/>
      <c r="C164" s="105"/>
      <c r="D164" s="106"/>
      <c r="E164" s="103"/>
      <c r="F164" s="105" t="str">
        <f t="shared" si="6"/>
        <v/>
      </c>
      <c r="G164" s="134"/>
      <c r="H164" s="2"/>
      <c r="I164" s="2"/>
      <c r="J164" s="2"/>
      <c r="K164" s="2"/>
      <c r="L164" s="2"/>
      <c r="M164" s="2"/>
      <c r="N164" s="128"/>
    </row>
    <row r="165" spans="1:14" s="133" customFormat="1">
      <c r="A165" s="104"/>
      <c r="B165" s="122"/>
      <c r="C165" s="105"/>
      <c r="D165" s="106"/>
      <c r="E165" s="103"/>
      <c r="F165" s="105" t="str">
        <f t="shared" si="6"/>
        <v/>
      </c>
      <c r="G165" s="134"/>
      <c r="H165" s="2"/>
      <c r="I165" s="2"/>
      <c r="J165" s="2"/>
      <c r="K165" s="2"/>
      <c r="L165" s="2"/>
      <c r="M165" s="2"/>
      <c r="N165" s="128"/>
    </row>
    <row r="166" spans="1:14" s="133" customFormat="1">
      <c r="A166" s="104"/>
      <c r="B166" s="122"/>
      <c r="C166" s="105"/>
      <c r="D166" s="106"/>
      <c r="E166" s="103"/>
      <c r="F166" s="105" t="str">
        <f t="shared" si="6"/>
        <v/>
      </c>
      <c r="G166" s="134"/>
      <c r="H166" s="2"/>
      <c r="I166" s="2"/>
      <c r="J166" s="2"/>
      <c r="K166" s="2"/>
      <c r="L166" s="2"/>
      <c r="M166" s="2"/>
      <c r="N166" s="128"/>
    </row>
    <row r="167" spans="1:14" s="133" customFormat="1">
      <c r="A167" s="104"/>
      <c r="B167" s="122"/>
      <c r="C167" s="105"/>
      <c r="D167" s="106"/>
      <c r="E167" s="103"/>
      <c r="F167" s="105" t="str">
        <f t="shared" si="6"/>
        <v/>
      </c>
      <c r="G167" s="134"/>
      <c r="H167" s="2"/>
      <c r="I167" s="2"/>
      <c r="J167" s="2"/>
      <c r="K167" s="2"/>
      <c r="L167" s="2"/>
      <c r="M167" s="2"/>
      <c r="N167" s="128"/>
    </row>
    <row r="168" spans="1:14" s="133" customFormat="1">
      <c r="A168" s="104"/>
      <c r="B168" s="122"/>
      <c r="C168" s="105"/>
      <c r="D168" s="106"/>
      <c r="E168" s="103"/>
      <c r="F168" s="105" t="str">
        <f t="shared" si="6"/>
        <v/>
      </c>
      <c r="G168" s="134"/>
      <c r="H168" s="2"/>
      <c r="I168" s="2"/>
      <c r="J168" s="2"/>
      <c r="K168" s="2"/>
      <c r="L168" s="2"/>
      <c r="M168" s="2"/>
      <c r="N168" s="128"/>
    </row>
    <row r="169" spans="1:14" s="133" customFormat="1">
      <c r="A169" s="104"/>
      <c r="B169" s="122"/>
      <c r="C169" s="105"/>
      <c r="D169" s="106"/>
      <c r="E169" s="103"/>
      <c r="F169" s="105" t="str">
        <f t="shared" si="6"/>
        <v/>
      </c>
      <c r="G169" s="134"/>
      <c r="H169" s="2"/>
      <c r="I169" s="2"/>
      <c r="J169" s="2"/>
      <c r="K169" s="2"/>
      <c r="L169" s="2"/>
      <c r="M169" s="2"/>
      <c r="N169" s="128"/>
    </row>
    <row r="170" spans="1:14" s="133" customFormat="1">
      <c r="A170" s="104"/>
      <c r="B170" s="122"/>
      <c r="C170" s="105"/>
      <c r="D170" s="106"/>
      <c r="E170" s="103"/>
      <c r="F170" s="105" t="str">
        <f t="shared" si="6"/>
        <v/>
      </c>
      <c r="G170" s="134"/>
      <c r="H170" s="2"/>
      <c r="I170" s="2"/>
      <c r="J170" s="2"/>
      <c r="K170" s="2"/>
      <c r="L170" s="2"/>
      <c r="M170" s="2"/>
      <c r="N170" s="128"/>
    </row>
    <row r="171" spans="1:14" s="133" customFormat="1">
      <c r="A171" s="104"/>
      <c r="B171" s="122"/>
      <c r="C171" s="105"/>
      <c r="D171" s="106"/>
      <c r="E171" s="103"/>
      <c r="F171" s="105" t="str">
        <f t="shared" si="6"/>
        <v/>
      </c>
      <c r="G171" s="134"/>
      <c r="H171" s="2"/>
      <c r="I171" s="2"/>
      <c r="J171" s="2"/>
      <c r="K171" s="2"/>
      <c r="L171" s="2"/>
      <c r="M171" s="2"/>
      <c r="N171" s="128"/>
    </row>
    <row r="172" spans="1:14" s="133" customFormat="1">
      <c r="A172" s="104"/>
      <c r="B172" s="122"/>
      <c r="C172" s="105"/>
      <c r="D172" s="106"/>
      <c r="E172" s="103"/>
      <c r="F172" s="105" t="str">
        <f t="shared" si="6"/>
        <v/>
      </c>
      <c r="G172" s="134"/>
      <c r="H172" s="2"/>
      <c r="I172" s="2"/>
      <c r="J172" s="2"/>
      <c r="K172" s="2"/>
      <c r="L172" s="2"/>
      <c r="M172" s="2"/>
      <c r="N172" s="128"/>
    </row>
    <row r="173" spans="1:14" s="133" customFormat="1">
      <c r="A173" s="104"/>
      <c r="B173" s="122"/>
      <c r="C173" s="105"/>
      <c r="D173" s="106"/>
      <c r="E173" s="103"/>
      <c r="F173" s="105" t="str">
        <f t="shared" si="6"/>
        <v/>
      </c>
      <c r="G173" s="134"/>
      <c r="H173" s="2"/>
      <c r="I173" s="2"/>
      <c r="J173" s="2"/>
      <c r="K173" s="2"/>
      <c r="L173" s="2"/>
      <c r="M173" s="2"/>
      <c r="N173" s="128"/>
    </row>
    <row r="174" spans="1:14" s="133" customFormat="1">
      <c r="A174" s="104"/>
      <c r="B174" s="122"/>
      <c r="C174" s="105"/>
      <c r="D174" s="106"/>
      <c r="E174" s="103"/>
      <c r="F174" s="105" t="str">
        <f t="shared" si="6"/>
        <v/>
      </c>
      <c r="G174" s="134"/>
      <c r="H174" s="2"/>
      <c r="I174" s="2"/>
      <c r="J174" s="2"/>
      <c r="K174" s="2"/>
      <c r="L174" s="2"/>
      <c r="M174" s="2"/>
      <c r="N174" s="128"/>
    </row>
    <row r="175" spans="1:14" s="133" customFormat="1">
      <c r="A175" s="104"/>
      <c r="B175" s="122"/>
      <c r="C175" s="105"/>
      <c r="D175" s="106"/>
      <c r="E175" s="103"/>
      <c r="F175" s="105" t="str">
        <f t="shared" si="6"/>
        <v/>
      </c>
      <c r="G175" s="134"/>
      <c r="H175" s="2"/>
      <c r="I175" s="2"/>
      <c r="J175" s="2"/>
      <c r="K175" s="2"/>
      <c r="L175" s="2"/>
      <c r="M175" s="2"/>
      <c r="N175" s="128"/>
    </row>
    <row r="176" spans="1:14" s="133" customFormat="1">
      <c r="A176" s="104"/>
      <c r="B176" s="122"/>
      <c r="C176" s="105"/>
      <c r="D176" s="106"/>
      <c r="E176" s="103"/>
      <c r="F176" s="105" t="str">
        <f t="shared" si="6"/>
        <v/>
      </c>
      <c r="G176" s="134"/>
      <c r="H176" s="2"/>
      <c r="I176" s="2"/>
      <c r="J176" s="2"/>
      <c r="K176" s="2"/>
      <c r="L176" s="2"/>
      <c r="M176" s="2"/>
      <c r="N176" s="128"/>
    </row>
    <row r="177" spans="1:14" s="133" customFormat="1">
      <c r="A177" s="104"/>
      <c r="B177" s="122"/>
      <c r="C177" s="105"/>
      <c r="D177" s="106"/>
      <c r="E177" s="103"/>
      <c r="F177" s="105" t="str">
        <f t="shared" si="6"/>
        <v/>
      </c>
      <c r="G177" s="134"/>
      <c r="H177" s="2"/>
      <c r="I177" s="2"/>
      <c r="J177" s="2"/>
      <c r="K177" s="2"/>
      <c r="L177" s="2"/>
      <c r="M177" s="2"/>
      <c r="N177" s="128"/>
    </row>
    <row r="178" spans="1:14" s="133" customFormat="1">
      <c r="A178" s="104"/>
      <c r="B178" s="122"/>
      <c r="C178" s="105"/>
      <c r="D178" s="106"/>
      <c r="E178" s="103"/>
      <c r="F178" s="105" t="str">
        <f t="shared" si="6"/>
        <v/>
      </c>
      <c r="G178" s="134"/>
      <c r="H178" s="2"/>
      <c r="I178" s="2"/>
      <c r="J178" s="2"/>
      <c r="K178" s="2"/>
      <c r="L178" s="2"/>
      <c r="M178" s="2"/>
      <c r="N178" s="128"/>
    </row>
    <row r="179" spans="1:14" s="133" customFormat="1">
      <c r="A179" s="104"/>
      <c r="B179" s="122"/>
      <c r="C179" s="105"/>
      <c r="D179" s="106"/>
      <c r="E179" s="103"/>
      <c r="F179" s="105" t="str">
        <f t="shared" si="6"/>
        <v/>
      </c>
      <c r="G179" s="134"/>
      <c r="H179" s="2"/>
      <c r="I179" s="2"/>
      <c r="J179" s="2"/>
      <c r="K179" s="2"/>
      <c r="L179" s="2"/>
      <c r="M179" s="2"/>
      <c r="N179" s="128"/>
    </row>
    <row r="180" spans="1:14" s="133" customFormat="1">
      <c r="A180" s="104"/>
      <c r="B180" s="122"/>
      <c r="C180" s="105"/>
      <c r="D180" s="106"/>
      <c r="E180" s="103"/>
      <c r="F180" s="105" t="str">
        <f t="shared" si="6"/>
        <v/>
      </c>
      <c r="G180" s="134"/>
      <c r="H180" s="2"/>
      <c r="I180" s="2"/>
      <c r="J180" s="2"/>
      <c r="K180" s="2"/>
      <c r="L180" s="2"/>
      <c r="M180" s="2"/>
      <c r="N180" s="128"/>
    </row>
    <row r="181" spans="1:14" s="133" customFormat="1">
      <c r="A181" s="104"/>
      <c r="B181" s="122"/>
      <c r="C181" s="105"/>
      <c r="D181" s="106"/>
      <c r="E181" s="103"/>
      <c r="F181" s="105" t="str">
        <f t="shared" si="6"/>
        <v/>
      </c>
      <c r="G181" s="134"/>
      <c r="H181" s="2"/>
      <c r="I181" s="2"/>
      <c r="J181" s="2"/>
      <c r="K181" s="2"/>
      <c r="L181" s="2"/>
      <c r="M181" s="2"/>
      <c r="N181" s="128"/>
    </row>
    <row r="182" spans="1:14" s="133" customFormat="1">
      <c r="A182" s="104"/>
      <c r="B182" s="122"/>
      <c r="C182" s="105"/>
      <c r="D182" s="106"/>
      <c r="E182" s="103"/>
      <c r="F182" s="105" t="str">
        <f t="shared" si="6"/>
        <v/>
      </c>
      <c r="G182" s="134"/>
      <c r="H182" s="2"/>
      <c r="I182" s="2"/>
      <c r="J182" s="2"/>
      <c r="K182" s="2"/>
      <c r="L182" s="2"/>
      <c r="M182" s="2"/>
      <c r="N182" s="128"/>
    </row>
    <row r="183" spans="1:14" s="133" customFormat="1">
      <c r="A183" s="104"/>
      <c r="B183" s="122"/>
      <c r="C183" s="105"/>
      <c r="D183" s="106"/>
      <c r="E183" s="103"/>
      <c r="F183" s="105" t="str">
        <f t="shared" si="6"/>
        <v/>
      </c>
      <c r="G183" s="134"/>
      <c r="H183" s="2"/>
      <c r="I183" s="2"/>
      <c r="J183" s="2"/>
      <c r="K183" s="2"/>
      <c r="L183" s="2"/>
      <c r="M183" s="2"/>
      <c r="N183" s="128"/>
    </row>
    <row r="184" spans="1:14" s="133" customFormat="1">
      <c r="A184" s="104"/>
      <c r="B184" s="122"/>
      <c r="C184" s="105"/>
      <c r="D184" s="106"/>
      <c r="E184" s="103"/>
      <c r="F184" s="105" t="str">
        <f t="shared" si="6"/>
        <v/>
      </c>
      <c r="G184" s="134"/>
      <c r="H184" s="2"/>
      <c r="I184" s="2"/>
      <c r="J184" s="2"/>
      <c r="K184" s="2"/>
      <c r="L184" s="2"/>
      <c r="M184" s="2"/>
      <c r="N184" s="128"/>
    </row>
    <row r="185" spans="1:14" s="133" customFormat="1">
      <c r="A185" s="104"/>
      <c r="B185" s="122"/>
      <c r="C185" s="105"/>
      <c r="D185" s="106"/>
      <c r="E185" s="103"/>
      <c r="F185" s="105" t="str">
        <f t="shared" si="6"/>
        <v/>
      </c>
      <c r="G185" s="134"/>
      <c r="H185" s="2"/>
      <c r="I185" s="2"/>
      <c r="J185" s="2"/>
      <c r="K185" s="2"/>
      <c r="L185" s="2"/>
      <c r="M185" s="2"/>
      <c r="N185" s="128"/>
    </row>
    <row r="186" spans="1:14" s="133" customFormat="1">
      <c r="A186" s="104"/>
      <c r="B186" s="122"/>
      <c r="C186" s="105"/>
      <c r="D186" s="106"/>
      <c r="E186" s="103"/>
      <c r="F186" s="105" t="str">
        <f t="shared" si="6"/>
        <v/>
      </c>
      <c r="G186" s="134"/>
      <c r="H186" s="2"/>
      <c r="I186" s="2"/>
      <c r="J186" s="2"/>
      <c r="K186" s="2"/>
      <c r="L186" s="2"/>
      <c r="M186" s="2"/>
      <c r="N186" s="128"/>
    </row>
    <row r="187" spans="1:14" s="133" customFormat="1">
      <c r="A187" s="104"/>
      <c r="B187" s="122"/>
      <c r="C187" s="105"/>
      <c r="D187" s="106"/>
      <c r="E187" s="103"/>
      <c r="F187" s="105" t="str">
        <f t="shared" si="6"/>
        <v/>
      </c>
      <c r="G187" s="134"/>
      <c r="H187" s="2"/>
      <c r="I187" s="2"/>
      <c r="J187" s="2"/>
      <c r="K187" s="2"/>
      <c r="L187" s="2"/>
      <c r="M187" s="2"/>
      <c r="N187" s="128"/>
    </row>
    <row r="188" spans="1:14" s="133" customFormat="1">
      <c r="A188" s="104"/>
      <c r="B188" s="122"/>
      <c r="C188" s="105"/>
      <c r="D188" s="106"/>
      <c r="E188" s="103"/>
      <c r="F188" s="105" t="str">
        <f t="shared" si="6"/>
        <v/>
      </c>
      <c r="G188" s="134"/>
      <c r="H188" s="2"/>
      <c r="I188" s="2"/>
      <c r="J188" s="2"/>
      <c r="K188" s="2"/>
      <c r="L188" s="2"/>
      <c r="M188" s="2"/>
      <c r="N188" s="128"/>
    </row>
    <row r="189" spans="1:14" s="133" customFormat="1">
      <c r="A189" s="104"/>
      <c r="B189" s="122"/>
      <c r="C189" s="105"/>
      <c r="D189" s="106"/>
      <c r="E189" s="103"/>
      <c r="F189" s="105" t="str">
        <f t="shared" si="6"/>
        <v/>
      </c>
      <c r="G189" s="134"/>
      <c r="H189" s="2"/>
      <c r="I189" s="2"/>
      <c r="J189" s="2"/>
      <c r="K189" s="2"/>
      <c r="L189" s="2"/>
      <c r="M189" s="2"/>
      <c r="N189" s="128"/>
    </row>
    <row r="190" spans="1:14" s="133" customFormat="1">
      <c r="A190" s="104"/>
      <c r="B190" s="122"/>
      <c r="C190" s="105"/>
      <c r="D190" s="106"/>
      <c r="E190" s="103"/>
      <c r="F190" s="105" t="str">
        <f t="shared" si="6"/>
        <v/>
      </c>
      <c r="G190" s="134"/>
      <c r="H190" s="2"/>
      <c r="I190" s="2"/>
      <c r="J190" s="2"/>
      <c r="K190" s="2"/>
      <c r="L190" s="2"/>
      <c r="M190" s="2"/>
      <c r="N190" s="128"/>
    </row>
    <row r="191" spans="1:14" s="133" customFormat="1">
      <c r="A191" s="104"/>
      <c r="B191" s="122"/>
      <c r="C191" s="105"/>
      <c r="D191" s="106"/>
      <c r="E191" s="103"/>
      <c r="F191" s="105" t="str">
        <f t="shared" si="6"/>
        <v/>
      </c>
      <c r="G191" s="134"/>
      <c r="H191" s="2"/>
      <c r="I191" s="2"/>
      <c r="J191" s="2"/>
      <c r="K191" s="2"/>
      <c r="L191" s="2"/>
      <c r="M191" s="2"/>
      <c r="N191" s="128"/>
    </row>
    <row r="192" spans="1:14" s="133" customFormat="1">
      <c r="A192" s="104"/>
      <c r="B192" s="122"/>
      <c r="C192" s="105"/>
      <c r="D192" s="106"/>
      <c r="E192" s="103"/>
      <c r="F192" s="105" t="str">
        <f t="shared" si="6"/>
        <v/>
      </c>
      <c r="G192" s="134"/>
      <c r="H192" s="2"/>
      <c r="I192" s="2"/>
      <c r="J192" s="2"/>
      <c r="K192" s="2"/>
      <c r="L192" s="2"/>
      <c r="M192" s="2"/>
      <c r="N192" s="128"/>
    </row>
    <row r="193" spans="1:14" s="133" customFormat="1">
      <c r="A193" s="104"/>
      <c r="B193" s="122"/>
      <c r="C193" s="105"/>
      <c r="D193" s="106"/>
      <c r="E193" s="103"/>
      <c r="F193" s="105" t="str">
        <f t="shared" si="6"/>
        <v/>
      </c>
      <c r="G193" s="134"/>
      <c r="H193" s="2"/>
      <c r="I193" s="2"/>
      <c r="J193" s="2"/>
      <c r="K193" s="2"/>
      <c r="L193" s="2"/>
      <c r="M193" s="2"/>
      <c r="N193" s="128"/>
    </row>
    <row r="194" spans="1:14" s="133" customFormat="1">
      <c r="A194" s="104"/>
      <c r="B194" s="122"/>
      <c r="C194" s="105"/>
      <c r="D194" s="106"/>
      <c r="E194" s="103"/>
      <c r="F194" s="105" t="str">
        <f t="shared" si="6"/>
        <v/>
      </c>
      <c r="G194" s="134"/>
      <c r="H194" s="2"/>
      <c r="I194" s="2"/>
      <c r="J194" s="2"/>
      <c r="K194" s="2"/>
      <c r="L194" s="2"/>
      <c r="M194" s="2"/>
      <c r="N194" s="128"/>
    </row>
    <row r="195" spans="1:14" s="133" customFormat="1">
      <c r="A195" s="104"/>
      <c r="B195" s="122"/>
      <c r="C195" s="105"/>
      <c r="D195" s="106"/>
      <c r="E195" s="103"/>
      <c r="F195" s="105" t="str">
        <f t="shared" ref="F195:F250" si="7">B195&amp;C195</f>
        <v/>
      </c>
      <c r="G195" s="134"/>
      <c r="H195" s="2"/>
      <c r="I195" s="2"/>
      <c r="J195" s="2"/>
      <c r="K195" s="2"/>
      <c r="L195" s="2"/>
      <c r="M195" s="2"/>
      <c r="N195" s="128"/>
    </row>
    <row r="196" spans="1:14" s="133" customFormat="1">
      <c r="A196" s="104"/>
      <c r="B196" s="122"/>
      <c r="C196" s="105"/>
      <c r="D196" s="106"/>
      <c r="E196" s="103"/>
      <c r="F196" s="105" t="str">
        <f t="shared" si="7"/>
        <v/>
      </c>
      <c r="G196" s="134"/>
      <c r="H196" s="2"/>
      <c r="I196" s="2"/>
      <c r="J196" s="2"/>
      <c r="K196" s="2"/>
      <c r="L196" s="2"/>
      <c r="M196" s="2"/>
      <c r="N196" s="128"/>
    </row>
    <row r="197" spans="1:14" s="133" customFormat="1">
      <c r="A197" s="104"/>
      <c r="B197" s="122"/>
      <c r="C197" s="105"/>
      <c r="D197" s="106"/>
      <c r="E197" s="103"/>
      <c r="F197" s="105" t="str">
        <f t="shared" si="7"/>
        <v/>
      </c>
      <c r="G197" s="134"/>
      <c r="H197" s="2"/>
      <c r="I197" s="2"/>
      <c r="J197" s="2"/>
      <c r="K197" s="2"/>
      <c r="L197" s="2"/>
      <c r="M197" s="2"/>
      <c r="N197" s="128"/>
    </row>
    <row r="198" spans="1:14" s="133" customFormat="1">
      <c r="A198" s="104"/>
      <c r="B198" s="122"/>
      <c r="C198" s="105"/>
      <c r="D198" s="106"/>
      <c r="E198" s="103"/>
      <c r="F198" s="105" t="str">
        <f t="shared" si="7"/>
        <v/>
      </c>
      <c r="G198" s="134"/>
      <c r="H198" s="2"/>
      <c r="I198" s="2"/>
      <c r="J198" s="2"/>
      <c r="K198" s="2"/>
      <c r="L198" s="2"/>
      <c r="M198" s="2"/>
      <c r="N198" s="128"/>
    </row>
    <row r="199" spans="1:14" s="133" customFormat="1">
      <c r="A199" s="104"/>
      <c r="B199" s="122"/>
      <c r="C199" s="105"/>
      <c r="D199" s="106"/>
      <c r="E199" s="103"/>
      <c r="F199" s="105" t="str">
        <f t="shared" si="7"/>
        <v/>
      </c>
      <c r="G199" s="134"/>
      <c r="H199" s="2"/>
      <c r="I199" s="2"/>
      <c r="J199" s="2"/>
      <c r="K199" s="2"/>
      <c r="L199" s="2"/>
      <c r="M199" s="2"/>
      <c r="N199" s="128"/>
    </row>
    <row r="200" spans="1:14" s="133" customFormat="1">
      <c r="A200" s="104"/>
      <c r="B200" s="122"/>
      <c r="C200" s="105"/>
      <c r="D200" s="106"/>
      <c r="E200" s="103"/>
      <c r="F200" s="105" t="str">
        <f t="shared" si="7"/>
        <v/>
      </c>
      <c r="G200" s="134"/>
      <c r="H200" s="2"/>
      <c r="I200" s="2"/>
      <c r="J200" s="2"/>
      <c r="K200" s="2"/>
      <c r="L200" s="2"/>
      <c r="M200" s="2"/>
      <c r="N200" s="128"/>
    </row>
    <row r="201" spans="1:14" s="133" customFormat="1">
      <c r="A201" s="104"/>
      <c r="B201" s="122"/>
      <c r="C201" s="105"/>
      <c r="D201" s="106"/>
      <c r="E201" s="103"/>
      <c r="F201" s="105" t="str">
        <f t="shared" si="7"/>
        <v/>
      </c>
      <c r="G201" s="134"/>
      <c r="H201" s="2"/>
      <c r="I201" s="2"/>
      <c r="J201" s="2"/>
      <c r="K201" s="2"/>
      <c r="L201" s="2"/>
      <c r="M201" s="2"/>
      <c r="N201" s="128"/>
    </row>
    <row r="202" spans="1:14" s="133" customFormat="1">
      <c r="A202" s="104"/>
      <c r="B202" s="122"/>
      <c r="C202" s="105"/>
      <c r="D202" s="106"/>
      <c r="E202" s="103"/>
      <c r="F202" s="105" t="str">
        <f t="shared" si="7"/>
        <v/>
      </c>
      <c r="G202" s="134"/>
      <c r="H202" s="2"/>
      <c r="I202" s="2"/>
      <c r="J202" s="2"/>
      <c r="K202" s="2"/>
      <c r="L202" s="2"/>
      <c r="M202" s="2"/>
      <c r="N202" s="128"/>
    </row>
    <row r="203" spans="1:14" s="133" customFormat="1">
      <c r="A203" s="104"/>
      <c r="B203" s="122"/>
      <c r="C203" s="105"/>
      <c r="D203" s="106"/>
      <c r="E203" s="103"/>
      <c r="F203" s="105" t="str">
        <f t="shared" si="7"/>
        <v/>
      </c>
      <c r="G203" s="134"/>
      <c r="H203" s="2"/>
      <c r="I203" s="2"/>
      <c r="J203" s="2"/>
      <c r="K203" s="2"/>
      <c r="L203" s="2"/>
      <c r="M203" s="2"/>
      <c r="N203" s="128"/>
    </row>
    <row r="204" spans="1:14" s="133" customFormat="1">
      <c r="A204" s="104"/>
      <c r="B204" s="122"/>
      <c r="C204" s="105"/>
      <c r="D204" s="106"/>
      <c r="E204" s="103"/>
      <c r="F204" s="105" t="str">
        <f t="shared" si="7"/>
        <v/>
      </c>
      <c r="G204" s="134"/>
      <c r="H204" s="2"/>
      <c r="I204" s="2"/>
      <c r="J204" s="2"/>
      <c r="K204" s="2"/>
      <c r="L204" s="2"/>
      <c r="M204" s="2"/>
      <c r="N204" s="128"/>
    </row>
    <row r="205" spans="1:14" s="133" customFormat="1">
      <c r="A205" s="104"/>
      <c r="B205" s="122"/>
      <c r="C205" s="105"/>
      <c r="D205" s="106"/>
      <c r="E205" s="103"/>
      <c r="F205" s="105" t="str">
        <f t="shared" si="7"/>
        <v/>
      </c>
      <c r="G205" s="134"/>
      <c r="H205" s="2"/>
      <c r="I205" s="2"/>
      <c r="J205" s="2"/>
      <c r="K205" s="2"/>
      <c r="L205" s="2"/>
      <c r="M205" s="2"/>
      <c r="N205" s="128"/>
    </row>
    <row r="206" spans="1:14" s="133" customFormat="1">
      <c r="A206" s="104"/>
      <c r="B206" s="122"/>
      <c r="C206" s="105"/>
      <c r="D206" s="106"/>
      <c r="E206" s="103"/>
      <c r="F206" s="105" t="str">
        <f t="shared" si="7"/>
        <v/>
      </c>
      <c r="G206" s="134"/>
      <c r="H206" s="2"/>
      <c r="I206" s="2"/>
      <c r="J206" s="2"/>
      <c r="K206" s="2"/>
      <c r="L206" s="2"/>
      <c r="M206" s="2"/>
      <c r="N206" s="128"/>
    </row>
    <row r="207" spans="1:14" s="133" customFormat="1">
      <c r="A207" s="104"/>
      <c r="B207" s="122"/>
      <c r="C207" s="105"/>
      <c r="D207" s="106"/>
      <c r="E207" s="103"/>
      <c r="F207" s="105" t="str">
        <f t="shared" si="7"/>
        <v/>
      </c>
      <c r="G207" s="134"/>
      <c r="H207" s="2"/>
      <c r="I207" s="2"/>
      <c r="J207" s="2"/>
      <c r="K207" s="2"/>
      <c r="L207" s="2"/>
      <c r="M207" s="2"/>
      <c r="N207" s="128"/>
    </row>
    <row r="208" spans="1:14" s="133" customFormat="1">
      <c r="A208" s="104"/>
      <c r="B208" s="122"/>
      <c r="C208" s="105"/>
      <c r="D208" s="106"/>
      <c r="E208" s="103"/>
      <c r="F208" s="105" t="str">
        <f t="shared" si="7"/>
        <v/>
      </c>
      <c r="G208" s="134"/>
      <c r="H208" s="2"/>
      <c r="I208" s="2"/>
      <c r="J208" s="2"/>
      <c r="K208" s="2"/>
      <c r="L208" s="2"/>
      <c r="M208" s="2"/>
      <c r="N208" s="128"/>
    </row>
    <row r="209" spans="1:14" s="133" customFormat="1">
      <c r="A209" s="104"/>
      <c r="B209" s="122"/>
      <c r="C209" s="105"/>
      <c r="D209" s="106"/>
      <c r="E209" s="103"/>
      <c r="F209" s="105" t="str">
        <f t="shared" si="7"/>
        <v/>
      </c>
      <c r="G209" s="134"/>
      <c r="H209" s="2"/>
      <c r="I209" s="2"/>
      <c r="J209" s="2"/>
      <c r="K209" s="2"/>
      <c r="L209" s="2"/>
      <c r="M209" s="2"/>
      <c r="N209" s="128"/>
    </row>
    <row r="210" spans="1:14" s="133" customFormat="1">
      <c r="A210" s="104"/>
      <c r="B210" s="122"/>
      <c r="C210" s="105"/>
      <c r="D210" s="106"/>
      <c r="E210" s="103"/>
      <c r="F210" s="105" t="str">
        <f t="shared" si="7"/>
        <v/>
      </c>
      <c r="G210" s="134"/>
      <c r="H210" s="2"/>
      <c r="I210" s="2"/>
      <c r="J210" s="2"/>
      <c r="K210" s="2"/>
      <c r="L210" s="2"/>
      <c r="M210" s="2"/>
      <c r="N210" s="128"/>
    </row>
    <row r="211" spans="1:14" s="133" customFormat="1">
      <c r="A211" s="104"/>
      <c r="B211" s="122"/>
      <c r="C211" s="105"/>
      <c r="D211" s="106"/>
      <c r="E211" s="103"/>
      <c r="F211" s="105" t="str">
        <f t="shared" si="7"/>
        <v/>
      </c>
      <c r="G211" s="134"/>
      <c r="H211" s="2"/>
      <c r="I211" s="2"/>
      <c r="J211" s="2"/>
      <c r="K211" s="2"/>
      <c r="L211" s="2"/>
      <c r="M211" s="2"/>
      <c r="N211" s="128"/>
    </row>
    <row r="212" spans="1:14" s="133" customFormat="1">
      <c r="A212" s="104"/>
      <c r="B212" s="122"/>
      <c r="C212" s="105"/>
      <c r="D212" s="106"/>
      <c r="E212" s="103"/>
      <c r="F212" s="105" t="str">
        <f t="shared" si="7"/>
        <v/>
      </c>
      <c r="G212" s="134"/>
      <c r="H212" s="2"/>
      <c r="I212" s="2"/>
      <c r="J212" s="2"/>
      <c r="K212" s="2"/>
      <c r="L212" s="2"/>
      <c r="M212" s="2"/>
      <c r="N212" s="128"/>
    </row>
    <row r="213" spans="1:14" s="133" customFormat="1">
      <c r="A213" s="104"/>
      <c r="B213" s="122"/>
      <c r="C213" s="105"/>
      <c r="D213" s="106"/>
      <c r="E213" s="103"/>
      <c r="F213" s="105" t="str">
        <f t="shared" si="7"/>
        <v/>
      </c>
      <c r="G213" s="134"/>
      <c r="H213" s="2"/>
      <c r="I213" s="2"/>
      <c r="J213" s="2"/>
      <c r="K213" s="2"/>
      <c r="L213" s="2"/>
      <c r="M213" s="2"/>
      <c r="N213" s="128"/>
    </row>
    <row r="214" spans="1:14" s="133" customFormat="1">
      <c r="A214" s="104"/>
      <c r="B214" s="122"/>
      <c r="C214" s="105"/>
      <c r="D214" s="106"/>
      <c r="E214" s="103"/>
      <c r="F214" s="105" t="str">
        <f t="shared" si="7"/>
        <v/>
      </c>
      <c r="G214" s="134"/>
      <c r="H214" s="2"/>
      <c r="I214" s="2"/>
      <c r="J214" s="2"/>
      <c r="K214" s="2"/>
      <c r="L214" s="2"/>
      <c r="M214" s="2"/>
      <c r="N214" s="128"/>
    </row>
    <row r="215" spans="1:14" s="133" customFormat="1">
      <c r="A215" s="104"/>
      <c r="B215" s="122"/>
      <c r="C215" s="105"/>
      <c r="D215" s="106"/>
      <c r="E215" s="103"/>
      <c r="F215" s="105" t="str">
        <f t="shared" si="7"/>
        <v/>
      </c>
      <c r="G215" s="134"/>
      <c r="H215" s="2"/>
      <c r="I215" s="2"/>
      <c r="J215" s="2"/>
      <c r="K215" s="2"/>
      <c r="L215" s="2"/>
      <c r="M215" s="2"/>
      <c r="N215" s="128"/>
    </row>
    <row r="216" spans="1:14" s="133" customFormat="1">
      <c r="A216" s="104"/>
      <c r="B216" s="122"/>
      <c r="C216" s="105"/>
      <c r="D216" s="106"/>
      <c r="E216" s="103"/>
      <c r="F216" s="105" t="str">
        <f t="shared" si="7"/>
        <v/>
      </c>
      <c r="G216" s="134"/>
      <c r="H216" s="2"/>
      <c r="I216" s="2"/>
      <c r="J216" s="2"/>
      <c r="K216" s="2"/>
      <c r="L216" s="2"/>
      <c r="M216" s="2"/>
      <c r="N216" s="128"/>
    </row>
    <row r="217" spans="1:14" s="133" customFormat="1">
      <c r="A217" s="104"/>
      <c r="B217" s="122"/>
      <c r="C217" s="105"/>
      <c r="D217" s="106"/>
      <c r="E217" s="103"/>
      <c r="F217" s="105" t="str">
        <f t="shared" si="7"/>
        <v/>
      </c>
      <c r="G217" s="134"/>
      <c r="H217" s="2"/>
      <c r="I217" s="2"/>
      <c r="J217" s="2"/>
      <c r="K217" s="2"/>
      <c r="L217" s="2"/>
      <c r="M217" s="2"/>
      <c r="N217" s="128"/>
    </row>
    <row r="218" spans="1:14" s="133" customFormat="1">
      <c r="A218" s="104"/>
      <c r="B218" s="122"/>
      <c r="C218" s="105"/>
      <c r="D218" s="106"/>
      <c r="E218" s="103"/>
      <c r="F218" s="105" t="str">
        <f t="shared" si="7"/>
        <v/>
      </c>
      <c r="G218" s="134"/>
      <c r="H218" s="2"/>
      <c r="I218" s="2"/>
      <c r="J218" s="2"/>
      <c r="K218" s="2"/>
      <c r="L218" s="2"/>
      <c r="M218" s="2"/>
      <c r="N218" s="128"/>
    </row>
    <row r="219" spans="1:14" s="133" customFormat="1">
      <c r="A219" s="104"/>
      <c r="B219" s="122"/>
      <c r="C219" s="105"/>
      <c r="D219" s="106"/>
      <c r="E219" s="103"/>
      <c r="F219" s="105" t="str">
        <f t="shared" si="7"/>
        <v/>
      </c>
      <c r="G219" s="134"/>
      <c r="H219" s="2"/>
      <c r="I219" s="2"/>
      <c r="J219" s="2"/>
      <c r="K219" s="2"/>
      <c r="L219" s="2"/>
      <c r="M219" s="2"/>
      <c r="N219" s="128"/>
    </row>
    <row r="220" spans="1:14" s="133" customFormat="1">
      <c r="A220" s="104"/>
      <c r="B220" s="122"/>
      <c r="C220" s="105"/>
      <c r="D220" s="106"/>
      <c r="E220" s="103"/>
      <c r="F220" s="105" t="str">
        <f t="shared" si="7"/>
        <v/>
      </c>
      <c r="G220" s="134"/>
      <c r="H220" s="2"/>
      <c r="I220" s="2"/>
      <c r="J220" s="2"/>
      <c r="K220" s="2"/>
      <c r="L220" s="2"/>
      <c r="M220" s="2"/>
      <c r="N220" s="128"/>
    </row>
    <row r="221" spans="1:14" s="133" customFormat="1">
      <c r="A221" s="104"/>
      <c r="B221" s="122"/>
      <c r="C221" s="105"/>
      <c r="D221" s="106"/>
      <c r="E221" s="103"/>
      <c r="F221" s="105" t="str">
        <f t="shared" si="7"/>
        <v/>
      </c>
      <c r="G221" s="134"/>
      <c r="H221" s="2"/>
      <c r="I221" s="2"/>
      <c r="J221" s="2"/>
      <c r="K221" s="2"/>
      <c r="L221" s="2"/>
      <c r="M221" s="2"/>
      <c r="N221" s="128"/>
    </row>
    <row r="222" spans="1:14" s="133" customFormat="1">
      <c r="A222" s="104"/>
      <c r="B222" s="122"/>
      <c r="C222" s="105"/>
      <c r="D222" s="106"/>
      <c r="E222" s="103"/>
      <c r="F222" s="105" t="str">
        <f t="shared" si="7"/>
        <v/>
      </c>
      <c r="G222" s="134"/>
      <c r="H222" s="2"/>
      <c r="I222" s="2"/>
      <c r="J222" s="2"/>
      <c r="K222" s="2"/>
      <c r="L222" s="2"/>
      <c r="M222" s="2"/>
      <c r="N222" s="128"/>
    </row>
    <row r="223" spans="1:14" s="133" customFormat="1">
      <c r="A223" s="104"/>
      <c r="B223" s="122"/>
      <c r="C223" s="105"/>
      <c r="D223" s="106"/>
      <c r="E223" s="103"/>
      <c r="F223" s="105" t="str">
        <f t="shared" si="7"/>
        <v/>
      </c>
      <c r="G223" s="134"/>
      <c r="H223" s="2"/>
      <c r="I223" s="2"/>
      <c r="J223" s="2"/>
      <c r="K223" s="2"/>
      <c r="L223" s="2"/>
      <c r="M223" s="2"/>
      <c r="N223" s="128"/>
    </row>
    <row r="224" spans="1:14" s="133" customFormat="1">
      <c r="A224" s="104"/>
      <c r="B224" s="122"/>
      <c r="C224" s="105"/>
      <c r="D224" s="106"/>
      <c r="E224" s="103"/>
      <c r="F224" s="105" t="str">
        <f t="shared" si="7"/>
        <v/>
      </c>
      <c r="G224" s="134"/>
      <c r="H224" s="2"/>
      <c r="I224" s="2"/>
      <c r="J224" s="2"/>
      <c r="K224" s="2"/>
      <c r="L224" s="2"/>
      <c r="M224" s="2"/>
      <c r="N224" s="128"/>
    </row>
    <row r="225" spans="1:14" s="133" customFormat="1">
      <c r="A225" s="104"/>
      <c r="B225" s="122"/>
      <c r="C225" s="105"/>
      <c r="D225" s="106"/>
      <c r="E225" s="103"/>
      <c r="F225" s="105" t="str">
        <f t="shared" si="7"/>
        <v/>
      </c>
      <c r="G225" s="134"/>
      <c r="H225" s="2"/>
      <c r="I225" s="2"/>
      <c r="J225" s="2"/>
      <c r="K225" s="2"/>
      <c r="L225" s="2"/>
      <c r="M225" s="2"/>
      <c r="N225" s="128"/>
    </row>
    <row r="226" spans="1:14" s="133" customFormat="1">
      <c r="A226" s="104"/>
      <c r="B226" s="122"/>
      <c r="C226" s="105"/>
      <c r="D226" s="106"/>
      <c r="E226" s="103"/>
      <c r="F226" s="105" t="str">
        <f t="shared" si="7"/>
        <v/>
      </c>
      <c r="G226" s="134"/>
      <c r="H226" s="2"/>
      <c r="I226" s="2"/>
      <c r="J226" s="2"/>
      <c r="K226" s="2"/>
      <c r="L226" s="2"/>
      <c r="M226" s="2"/>
      <c r="N226" s="128"/>
    </row>
    <row r="227" spans="1:14" s="133" customFormat="1">
      <c r="A227" s="104"/>
      <c r="B227" s="122"/>
      <c r="C227" s="105"/>
      <c r="D227" s="106"/>
      <c r="E227" s="103"/>
      <c r="F227" s="105" t="str">
        <f t="shared" si="7"/>
        <v/>
      </c>
      <c r="G227" s="134"/>
      <c r="H227" s="2"/>
      <c r="I227" s="2"/>
      <c r="J227" s="2"/>
      <c r="K227" s="2"/>
      <c r="L227" s="2"/>
      <c r="M227" s="2"/>
      <c r="N227" s="128"/>
    </row>
    <row r="228" spans="1:14" s="133" customFormat="1">
      <c r="A228" s="104"/>
      <c r="B228" s="122"/>
      <c r="C228" s="105"/>
      <c r="D228" s="106"/>
      <c r="E228" s="103"/>
      <c r="F228" s="105" t="str">
        <f t="shared" si="7"/>
        <v/>
      </c>
      <c r="G228" s="134"/>
      <c r="H228" s="2"/>
      <c r="I228" s="2"/>
      <c r="J228" s="2"/>
      <c r="K228" s="2"/>
      <c r="L228" s="2"/>
      <c r="M228" s="2"/>
      <c r="N228" s="128"/>
    </row>
    <row r="229" spans="1:14" s="133" customFormat="1">
      <c r="A229" s="104"/>
      <c r="B229" s="122"/>
      <c r="C229" s="105"/>
      <c r="D229" s="106"/>
      <c r="E229" s="103"/>
      <c r="F229" s="105" t="str">
        <f t="shared" si="7"/>
        <v/>
      </c>
      <c r="G229" s="134"/>
      <c r="H229" s="2"/>
      <c r="I229" s="2"/>
      <c r="J229" s="2"/>
      <c r="K229" s="2"/>
      <c r="L229" s="2"/>
      <c r="M229" s="2"/>
      <c r="N229" s="128"/>
    </row>
    <row r="230" spans="1:14" s="133" customFormat="1">
      <c r="A230" s="104"/>
      <c r="B230" s="122"/>
      <c r="C230" s="105"/>
      <c r="D230" s="106"/>
      <c r="E230" s="103"/>
      <c r="F230" s="105" t="str">
        <f t="shared" si="7"/>
        <v/>
      </c>
      <c r="G230" s="134"/>
      <c r="H230" s="2"/>
      <c r="I230" s="2"/>
      <c r="J230" s="2"/>
      <c r="K230" s="2"/>
      <c r="L230" s="2"/>
      <c r="M230" s="2"/>
      <c r="N230" s="128"/>
    </row>
    <row r="231" spans="1:14" s="133" customFormat="1">
      <c r="A231" s="104"/>
      <c r="B231" s="122"/>
      <c r="C231" s="105"/>
      <c r="D231" s="106"/>
      <c r="E231" s="103"/>
      <c r="F231" s="105" t="str">
        <f t="shared" si="7"/>
        <v/>
      </c>
      <c r="G231" s="134"/>
      <c r="H231" s="2"/>
      <c r="I231" s="2"/>
      <c r="J231" s="2"/>
      <c r="K231" s="2"/>
      <c r="L231" s="2"/>
      <c r="M231" s="2"/>
      <c r="N231" s="128"/>
    </row>
    <row r="232" spans="1:14" s="133" customFormat="1">
      <c r="A232" s="104"/>
      <c r="B232" s="122"/>
      <c r="C232" s="105"/>
      <c r="D232" s="106"/>
      <c r="E232" s="103"/>
      <c r="F232" s="105" t="str">
        <f t="shared" si="7"/>
        <v/>
      </c>
      <c r="G232" s="134"/>
      <c r="H232" s="2"/>
      <c r="I232" s="2"/>
      <c r="J232" s="2"/>
      <c r="K232" s="2"/>
      <c r="L232" s="2"/>
      <c r="M232" s="2"/>
      <c r="N232" s="128"/>
    </row>
    <row r="233" spans="1:14" s="133" customFormat="1">
      <c r="A233" s="104"/>
      <c r="B233" s="122"/>
      <c r="C233" s="105"/>
      <c r="D233" s="106"/>
      <c r="E233" s="103"/>
      <c r="F233" s="105" t="str">
        <f t="shared" si="7"/>
        <v/>
      </c>
      <c r="G233" s="134"/>
      <c r="H233" s="2"/>
      <c r="I233" s="2"/>
      <c r="J233" s="2"/>
      <c r="K233" s="2"/>
      <c r="L233" s="2"/>
      <c r="M233" s="2"/>
      <c r="N233" s="128"/>
    </row>
    <row r="234" spans="1:14" s="133" customFormat="1">
      <c r="A234" s="104"/>
      <c r="B234" s="122"/>
      <c r="C234" s="105"/>
      <c r="D234" s="106"/>
      <c r="E234" s="103"/>
      <c r="F234" s="105" t="str">
        <f t="shared" si="7"/>
        <v/>
      </c>
      <c r="G234" s="134"/>
      <c r="H234" s="2"/>
      <c r="I234" s="2"/>
      <c r="J234" s="2"/>
      <c r="K234" s="2"/>
      <c r="L234" s="2"/>
      <c r="M234" s="2"/>
      <c r="N234" s="128"/>
    </row>
    <row r="235" spans="1:14" s="133" customFormat="1">
      <c r="A235" s="104"/>
      <c r="B235" s="122"/>
      <c r="C235" s="105"/>
      <c r="D235" s="106"/>
      <c r="E235" s="103"/>
      <c r="F235" s="105" t="str">
        <f t="shared" si="7"/>
        <v/>
      </c>
      <c r="G235" s="134"/>
      <c r="H235" s="2"/>
      <c r="I235" s="2"/>
      <c r="J235" s="2"/>
      <c r="K235" s="2"/>
      <c r="L235" s="2"/>
      <c r="M235" s="2"/>
      <c r="N235" s="128"/>
    </row>
    <row r="236" spans="1:14" s="133" customFormat="1">
      <c r="A236" s="104"/>
      <c r="B236" s="122"/>
      <c r="C236" s="105"/>
      <c r="D236" s="106"/>
      <c r="E236" s="103"/>
      <c r="F236" s="105" t="str">
        <f t="shared" si="7"/>
        <v/>
      </c>
      <c r="G236" s="134"/>
      <c r="H236" s="2"/>
      <c r="I236" s="2"/>
      <c r="J236" s="2"/>
      <c r="K236" s="2"/>
      <c r="L236" s="2"/>
      <c r="M236" s="2"/>
      <c r="N236" s="128"/>
    </row>
    <row r="237" spans="1:14" s="133" customFormat="1">
      <c r="A237" s="104"/>
      <c r="B237" s="122"/>
      <c r="C237" s="105"/>
      <c r="D237" s="106"/>
      <c r="E237" s="103"/>
      <c r="F237" s="105" t="str">
        <f t="shared" si="7"/>
        <v/>
      </c>
      <c r="G237" s="134"/>
      <c r="H237" s="2"/>
      <c r="I237" s="2"/>
      <c r="J237" s="2"/>
      <c r="K237" s="2"/>
      <c r="L237" s="2"/>
      <c r="M237" s="2"/>
      <c r="N237" s="128"/>
    </row>
    <row r="238" spans="1:14" s="133" customFormat="1">
      <c r="A238" s="104"/>
      <c r="B238" s="122"/>
      <c r="C238" s="105"/>
      <c r="D238" s="106"/>
      <c r="E238" s="103"/>
      <c r="F238" s="105" t="str">
        <f t="shared" si="7"/>
        <v/>
      </c>
      <c r="G238" s="134"/>
      <c r="H238" s="2"/>
      <c r="I238" s="2"/>
      <c r="J238" s="2"/>
      <c r="K238" s="2"/>
      <c r="L238" s="2"/>
      <c r="M238" s="2"/>
      <c r="N238" s="128"/>
    </row>
    <row r="239" spans="1:14" s="133" customFormat="1">
      <c r="A239" s="104"/>
      <c r="B239" s="122"/>
      <c r="C239" s="105"/>
      <c r="D239" s="106"/>
      <c r="E239" s="103"/>
      <c r="F239" s="105" t="str">
        <f t="shared" si="7"/>
        <v/>
      </c>
      <c r="G239" s="134"/>
      <c r="H239" s="2"/>
      <c r="I239" s="2"/>
      <c r="J239" s="2"/>
      <c r="K239" s="2"/>
      <c r="L239" s="2"/>
      <c r="M239" s="2"/>
      <c r="N239" s="128"/>
    </row>
    <row r="240" spans="1:14" s="133" customFormat="1">
      <c r="A240" s="104"/>
      <c r="B240" s="122"/>
      <c r="C240" s="105"/>
      <c r="D240" s="106"/>
      <c r="E240" s="103"/>
      <c r="F240" s="105" t="str">
        <f t="shared" si="7"/>
        <v/>
      </c>
      <c r="G240" s="134"/>
      <c r="H240" s="2"/>
      <c r="I240" s="2"/>
      <c r="J240" s="2"/>
      <c r="K240" s="2"/>
      <c r="L240" s="2"/>
      <c r="M240" s="2"/>
      <c r="N240" s="128"/>
    </row>
    <row r="241" spans="1:14" s="133" customFormat="1">
      <c r="A241" s="104"/>
      <c r="B241" s="122"/>
      <c r="C241" s="105"/>
      <c r="D241" s="106"/>
      <c r="E241" s="103"/>
      <c r="F241" s="105" t="str">
        <f t="shared" si="7"/>
        <v/>
      </c>
      <c r="G241" s="134"/>
      <c r="H241" s="2"/>
      <c r="I241" s="2"/>
      <c r="J241" s="2"/>
      <c r="K241" s="2"/>
      <c r="L241" s="2"/>
      <c r="M241" s="2"/>
      <c r="N241" s="128"/>
    </row>
    <row r="242" spans="1:14" s="133" customFormat="1">
      <c r="A242" s="104"/>
      <c r="B242" s="122"/>
      <c r="C242" s="105"/>
      <c r="D242" s="106"/>
      <c r="E242" s="103"/>
      <c r="F242" s="105" t="str">
        <f t="shared" si="7"/>
        <v/>
      </c>
      <c r="G242" s="134"/>
      <c r="H242" s="2"/>
      <c r="I242" s="2"/>
      <c r="J242" s="2"/>
      <c r="K242" s="2"/>
      <c r="L242" s="2"/>
      <c r="M242" s="2"/>
      <c r="N242" s="128"/>
    </row>
    <row r="243" spans="1:14" s="133" customFormat="1">
      <c r="A243" s="104"/>
      <c r="B243" s="122"/>
      <c r="C243" s="105"/>
      <c r="D243" s="106"/>
      <c r="E243" s="103"/>
      <c r="F243" s="105" t="str">
        <f t="shared" si="7"/>
        <v/>
      </c>
      <c r="G243" s="134"/>
      <c r="H243" s="2"/>
      <c r="I243" s="2"/>
      <c r="J243" s="2"/>
      <c r="K243" s="2"/>
      <c r="L243" s="2"/>
      <c r="M243" s="2"/>
      <c r="N243" s="128"/>
    </row>
    <row r="244" spans="1:14" s="133" customFormat="1">
      <c r="A244" s="104"/>
      <c r="B244" s="122"/>
      <c r="C244" s="105"/>
      <c r="D244" s="106"/>
      <c r="E244" s="103"/>
      <c r="F244" s="105" t="str">
        <f t="shared" si="7"/>
        <v/>
      </c>
      <c r="G244" s="134"/>
      <c r="H244" s="2"/>
      <c r="I244" s="2"/>
      <c r="J244" s="2"/>
      <c r="K244" s="2"/>
      <c r="L244" s="2"/>
      <c r="M244" s="2"/>
      <c r="N244" s="128"/>
    </row>
    <row r="245" spans="1:14" s="133" customFormat="1">
      <c r="A245" s="104"/>
      <c r="B245" s="122"/>
      <c r="C245" s="105"/>
      <c r="D245" s="106"/>
      <c r="E245" s="103"/>
      <c r="F245" s="105" t="str">
        <f t="shared" si="7"/>
        <v/>
      </c>
      <c r="G245" s="134"/>
      <c r="H245" s="2"/>
      <c r="I245" s="2"/>
      <c r="J245" s="2"/>
      <c r="K245" s="2"/>
      <c r="L245" s="2"/>
      <c r="M245" s="2"/>
      <c r="N245" s="128"/>
    </row>
    <row r="246" spans="1:14" s="133" customFormat="1">
      <c r="A246" s="104"/>
      <c r="B246" s="122"/>
      <c r="C246" s="105"/>
      <c r="D246" s="106"/>
      <c r="E246" s="103"/>
      <c r="F246" s="105" t="str">
        <f t="shared" si="7"/>
        <v/>
      </c>
      <c r="G246" s="134"/>
      <c r="H246" s="2"/>
      <c r="I246" s="2"/>
      <c r="J246" s="2"/>
      <c r="K246" s="2"/>
      <c r="L246" s="2"/>
      <c r="M246" s="2"/>
      <c r="N246" s="128"/>
    </row>
    <row r="247" spans="1:14" s="133" customFormat="1">
      <c r="A247" s="104"/>
      <c r="B247" s="122"/>
      <c r="C247" s="105"/>
      <c r="D247" s="106"/>
      <c r="E247" s="103"/>
      <c r="F247" s="105" t="str">
        <f t="shared" si="7"/>
        <v/>
      </c>
      <c r="G247" s="134"/>
      <c r="H247" s="2"/>
      <c r="I247" s="2"/>
      <c r="J247" s="2"/>
      <c r="K247" s="2"/>
      <c r="L247" s="2"/>
      <c r="M247" s="2"/>
      <c r="N247" s="128"/>
    </row>
    <row r="248" spans="1:14" s="133" customFormat="1">
      <c r="A248" s="104"/>
      <c r="B248" s="122"/>
      <c r="C248" s="105"/>
      <c r="D248" s="106"/>
      <c r="E248" s="103"/>
      <c r="F248" s="105" t="str">
        <f t="shared" si="7"/>
        <v/>
      </c>
      <c r="G248" s="134"/>
      <c r="H248" s="2"/>
      <c r="I248" s="2"/>
      <c r="J248" s="2"/>
      <c r="K248" s="2"/>
      <c r="L248" s="2"/>
      <c r="M248" s="2"/>
      <c r="N248" s="128"/>
    </row>
    <row r="249" spans="1:14" s="133" customFormat="1">
      <c r="A249" s="104"/>
      <c r="B249" s="122"/>
      <c r="C249" s="105"/>
      <c r="D249" s="106"/>
      <c r="E249" s="103"/>
      <c r="F249" s="105" t="str">
        <f t="shared" si="7"/>
        <v/>
      </c>
      <c r="G249" s="134"/>
      <c r="H249" s="2"/>
      <c r="I249" s="2"/>
      <c r="J249" s="2"/>
      <c r="K249" s="2"/>
      <c r="L249" s="2"/>
      <c r="M249" s="2"/>
      <c r="N249" s="128"/>
    </row>
    <row r="250" spans="1:14" s="133" customFormat="1">
      <c r="A250" s="104"/>
      <c r="B250" s="122"/>
      <c r="C250" s="105"/>
      <c r="D250" s="106"/>
      <c r="E250" s="103"/>
      <c r="F250" s="105" t="str">
        <f t="shared" si="7"/>
        <v/>
      </c>
      <c r="G250" s="134"/>
      <c r="H250" s="2"/>
      <c r="I250" s="2"/>
      <c r="J250" s="2"/>
      <c r="K250" s="2"/>
      <c r="L250" s="2"/>
      <c r="M250" s="2"/>
      <c r="N250" s="128"/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50"/>
  <conditionalFormatting sqref="K11:K42">
    <cfRule type="cellIs" dxfId="19" priority="4" stopIfTrue="1" operator="greaterThanOrEqual">
      <formula>0</formula>
    </cfRule>
  </conditionalFormatting>
  <conditionalFormatting sqref="B1:B1048576">
    <cfRule type="cellIs" dxfId="18" priority="1" operator="equal">
      <formula>"Fixed"</formula>
    </cfRule>
    <cfRule type="cellIs" dxfId="17" priority="2" operator="equal">
      <formula>"Income"</formula>
    </cfRule>
    <cfRule type="cellIs" dxfId="16" priority="3" operator="equal">
      <formula>"Variable"</formula>
    </cfRule>
  </conditionalFormatting>
  <dataValidations count="3">
    <dataValidation type="list" allowBlank="1" showInputMessage="1" showErrorMessage="1" sqref="C3:C1048576">
      <formula1>INDIRECT(B3)</formula1>
    </dataValidation>
    <dataValidation type="list" showInputMessage="1" showErrorMessage="1" sqref="B3:B1048576">
      <formula1>Type</formula1>
    </dataValidation>
    <dataValidation type="date" operator="greaterThan" allowBlank="1" showInputMessage="1" showErrorMessage="1" sqref="A3:A250">
      <formula1>1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50"/>
  <sheetViews>
    <sheetView showGridLines="0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05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Analysis'!C$42&gt;=9),J2,SUMIF(F:F,"Income"&amp;H2,D:D))</f>
        <v>0</v>
      </c>
      <c r="J2" s="131">
        <f>Budget!J3</f>
        <v>4583.333333333333</v>
      </c>
      <c r="K2" s="132">
        <f ca="1">I2-J2</f>
        <v>-4583.333333333333</v>
      </c>
    </row>
    <row r="3" spans="1:15">
      <c r="B3" s="105"/>
      <c r="F3" s="105" t="str">
        <f t="shared" ref="F3:F66" si="0">B3&amp;C3</f>
        <v/>
      </c>
      <c r="H3" s="129" t="str">
        <f>Budget!I4</f>
        <v>Jane</v>
      </c>
      <c r="I3" s="130">
        <f ca="1">IF(AND(Budget!L4="A",'YTD Analysis'!C$42&gt;=9),J3,SUMIF(F:F,"Income"&amp;H3,D:D))</f>
        <v>0</v>
      </c>
      <c r="J3" s="131">
        <f>Budget!J4</f>
        <v>2666.6666666666665</v>
      </c>
      <c r="K3" s="132">
        <f t="shared" ref="K3:K8" ca="1" si="1">I3-J3</f>
        <v>-2666.6666666666665</v>
      </c>
      <c r="M3" s="135" t="s">
        <v>67</v>
      </c>
    </row>
    <row r="4" spans="1:15">
      <c r="B4" s="105"/>
      <c r="F4" s="105" t="str">
        <f t="shared" si="0"/>
        <v/>
      </c>
      <c r="H4" s="129" t="str">
        <f>Budget!I5</f>
        <v>Tutoring</v>
      </c>
      <c r="I4" s="130">
        <f ca="1">IF(AND(Budget!L5="A",'YTD Analysis'!C$42&gt;=9),J4,SUMIF(F:F,"Income"&amp;H4,D:D))</f>
        <v>0</v>
      </c>
      <c r="J4" s="136">
        <f>Budget!J5</f>
        <v>83.333333333333329</v>
      </c>
      <c r="K4" s="132">
        <f t="shared" ca="1" si="1"/>
        <v>-83.333333333333329</v>
      </c>
      <c r="M4" s="135" t="s">
        <v>68</v>
      </c>
    </row>
    <row r="5" spans="1:15">
      <c r="B5" s="105"/>
      <c r="F5" s="105" t="str">
        <f t="shared" si="0"/>
        <v/>
      </c>
      <c r="H5" s="129" t="str">
        <f>Budget!I6</f>
        <v>Gifts</v>
      </c>
      <c r="I5" s="130">
        <f ca="1">IF(AND(Budget!L6="A",'YTD Analysis'!C$42&gt;=9),J5,SUMIF(F:F,"Income"&amp;H5,D:D))</f>
        <v>0</v>
      </c>
      <c r="J5" s="136">
        <f>Budget!J6</f>
        <v>41.666666666666664</v>
      </c>
      <c r="K5" s="132">
        <f t="shared" ca="1" si="1"/>
        <v>-41.666666666666664</v>
      </c>
    </row>
    <row r="6" spans="1:15">
      <c r="B6" s="105"/>
      <c r="E6" s="155"/>
      <c r="F6" s="105" t="str">
        <f t="shared" si="0"/>
        <v/>
      </c>
      <c r="H6" s="129" t="str">
        <f>Budget!I7</f>
        <v>Other</v>
      </c>
      <c r="I6" s="130">
        <f ca="1">IF(AND(Budget!L7="A",'YTD Analysis'!C$42&gt;=9),J6,SUMIF(F:F,"Income"&amp;H6,D:D))</f>
        <v>0</v>
      </c>
      <c r="J6" s="136">
        <f>Budget!J7</f>
        <v>0</v>
      </c>
      <c r="K6" s="132">
        <f t="shared" ca="1" si="1"/>
        <v>0</v>
      </c>
    </row>
    <row r="7" spans="1:15">
      <c r="B7" s="105"/>
      <c r="F7" s="105" t="str">
        <f t="shared" si="0"/>
        <v/>
      </c>
      <c r="H7" s="129" t="str">
        <f>Budget!I8</f>
        <v>Other</v>
      </c>
      <c r="I7" s="130">
        <f ca="1">IF(AND(Budget!L8="A",'YTD Analysis'!C$42&gt;=9),J7,SUMIF(F:F,"Income"&amp;H7,D:D))</f>
        <v>0</v>
      </c>
      <c r="J7" s="131">
        <f>Budget!J8</f>
        <v>0</v>
      </c>
      <c r="K7" s="132">
        <f t="shared" ca="1" si="1"/>
        <v>0</v>
      </c>
    </row>
    <row r="8" spans="1:15" ht="13.5" thickBot="1">
      <c r="B8" s="105"/>
      <c r="E8" s="155"/>
      <c r="F8" s="105" t="str">
        <f t="shared" si="0"/>
        <v/>
      </c>
      <c r="H8" s="137" t="str">
        <f>Budget!I9</f>
        <v>Other</v>
      </c>
      <c r="I8" s="130">
        <f ca="1">IF(AND(Budget!L9="A",'YTD Analysis'!C$42&gt;=9),J8,SUMIF(F:F,"Income"&amp;H8,D:D))</f>
        <v>0</v>
      </c>
      <c r="J8" s="138">
        <f>Budget!J9</f>
        <v>0</v>
      </c>
      <c r="K8" s="132">
        <f t="shared" ca="1" si="1"/>
        <v>0</v>
      </c>
    </row>
    <row r="9" spans="1:15" ht="13.5" thickBot="1">
      <c r="A9" s="107"/>
      <c r="B9" s="105"/>
      <c r="F9" s="105" t="str">
        <f t="shared" si="0"/>
        <v/>
      </c>
      <c r="H9" s="139" t="s">
        <v>29</v>
      </c>
      <c r="I9" s="140">
        <f ca="1">SUM(I2:I8)</f>
        <v>0</v>
      </c>
      <c r="J9" s="141">
        <f>SUM(J2:J8)</f>
        <v>7375</v>
      </c>
      <c r="K9" s="142">
        <f ca="1">SUM(K2:K8)</f>
        <v>-7375</v>
      </c>
    </row>
    <row r="10" spans="1:15" ht="13.5" thickBot="1">
      <c r="B10" s="105"/>
      <c r="D10" s="108"/>
      <c r="E10" s="109"/>
      <c r="F10" s="105" t="str">
        <f t="shared" si="0"/>
        <v/>
      </c>
      <c r="G10" s="143"/>
    </row>
    <row r="11" spans="1:15" ht="13.5" thickBot="1">
      <c r="B11" s="105"/>
      <c r="F11" s="105" t="str">
        <f t="shared" si="0"/>
        <v/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B12" s="105"/>
      <c r="F12" s="105" t="str">
        <f t="shared" si="0"/>
        <v/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IF(Budget!D4="Yes",(9*Budget!C4)-('YTD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B13" s="105"/>
      <c r="E13" s="155"/>
      <c r="F13" s="105" t="str">
        <f t="shared" si="0"/>
        <v/>
      </c>
      <c r="H13" s="129" t="str">
        <f>Budget!B5</f>
        <v>Car</v>
      </c>
      <c r="I13" s="147">
        <f t="shared" si="2"/>
        <v>0</v>
      </c>
      <c r="J13" s="148">
        <f>IF(Budget!D5="Yes",(9*Budget!C5)-('YTD Analysis'!C4),Budget!C5)</f>
        <v>135</v>
      </c>
      <c r="K13" s="149">
        <f t="shared" ref="K13:K41" si="4">J13-I13</f>
        <v>135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B14" s="105"/>
      <c r="F14" s="105" t="str">
        <f t="shared" si="0"/>
        <v/>
      </c>
      <c r="H14" s="129" t="str">
        <f>Budget!B6</f>
        <v>Charity</v>
      </c>
      <c r="I14" s="147">
        <f t="shared" si="2"/>
        <v>0</v>
      </c>
      <c r="J14" s="148">
        <f>IF(Budget!D6="Yes",(9*Budget!C6)-('YTD Analysis'!C5),Budget!C6)</f>
        <v>50</v>
      </c>
      <c r="K14" s="149">
        <f t="shared" si="4"/>
        <v>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B15" s="105"/>
      <c r="E15" s="155"/>
      <c r="F15" s="105" t="str">
        <f t="shared" si="0"/>
        <v/>
      </c>
      <c r="H15" s="129" t="str">
        <f>Budget!B7</f>
        <v>Emergency</v>
      </c>
      <c r="I15" s="147">
        <f t="shared" si="2"/>
        <v>0</v>
      </c>
      <c r="J15" s="148">
        <f>IF(Budget!D7="Yes",(9*Budget!C7)-('YTD Analysis'!C6),Budget!C7)</f>
        <v>450</v>
      </c>
      <c r="K15" s="149">
        <f t="shared" si="4"/>
        <v>450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B16" s="105"/>
      <c r="F16" s="105" t="str">
        <f t="shared" si="0"/>
        <v/>
      </c>
      <c r="H16" s="129" t="str">
        <f>Budget!B8</f>
        <v>Gas</v>
      </c>
      <c r="I16" s="147">
        <f t="shared" si="2"/>
        <v>0</v>
      </c>
      <c r="J16" s="148">
        <f>IF(Budget!D8="Yes",(9*Budget!C8)-('YTD Analysis'!C7),Budget!C8)</f>
        <v>300</v>
      </c>
      <c r="K16" s="149">
        <f t="shared" si="4"/>
        <v>300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2:15">
      <c r="B17" s="105"/>
      <c r="F17" s="105" t="str">
        <f t="shared" si="0"/>
        <v/>
      </c>
      <c r="G17" s="151"/>
      <c r="H17" s="129" t="str">
        <f>Budget!B9</f>
        <v>Gifts</v>
      </c>
      <c r="I17" s="147">
        <f t="shared" si="2"/>
        <v>0</v>
      </c>
      <c r="J17" s="148">
        <f>IF(Budget!D9="Yes",(9*Budget!C9)-('YTD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2:15">
      <c r="B18" s="105"/>
      <c r="E18" s="155"/>
      <c r="F18" s="105" t="str">
        <f t="shared" si="0"/>
        <v/>
      </c>
      <c r="G18" s="151"/>
      <c r="H18" s="129" t="str">
        <f>Budget!B10</f>
        <v>Going Out</v>
      </c>
      <c r="I18" s="147">
        <f t="shared" si="2"/>
        <v>0</v>
      </c>
      <c r="J18" s="148">
        <f>IF(Budget!D10="Yes",(9*Budget!C10)-('YTD Analysis'!C9),Budget!C10)</f>
        <v>75</v>
      </c>
      <c r="K18" s="149">
        <f t="shared" si="4"/>
        <v>75</v>
      </c>
      <c r="M18" s="129" t="str">
        <f>Budget!F10</f>
        <v>Mortgage</v>
      </c>
      <c r="N18" s="147">
        <f>Budget!G10</f>
        <v>2000</v>
      </c>
      <c r="O18" s="150" t="str">
        <f t="shared" si="3"/>
        <v/>
      </c>
    </row>
    <row r="19" spans="2:15">
      <c r="F19" s="105" t="str">
        <f t="shared" si="0"/>
        <v/>
      </c>
      <c r="H19" s="129" t="str">
        <f>Budget!B11</f>
        <v>Groceries</v>
      </c>
      <c r="I19" s="147">
        <f t="shared" si="2"/>
        <v>0</v>
      </c>
      <c r="J19" s="148">
        <f>IF(Budget!D11="Yes",(9*Budget!C11)-('YTD Analysis'!C10),Budget!C11)</f>
        <v>500</v>
      </c>
      <c r="K19" s="149">
        <f t="shared" si="4"/>
        <v>500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2:15">
      <c r="F20" s="105" t="str">
        <f t="shared" si="0"/>
        <v/>
      </c>
      <c r="H20" s="129" t="str">
        <f>Budget!B12</f>
        <v>Jane</v>
      </c>
      <c r="I20" s="147">
        <f t="shared" si="2"/>
        <v>0</v>
      </c>
      <c r="J20" s="148">
        <f>IF(Budget!D12="Yes",(9*Budget!C12)-('YTD Analysis'!C11),Budget!C12)</f>
        <v>30</v>
      </c>
      <c r="K20" s="149">
        <f t="shared" si="4"/>
        <v>30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2:15">
      <c r="F21" s="105" t="str">
        <f t="shared" si="0"/>
        <v/>
      </c>
      <c r="H21" s="129" t="str">
        <f>Budget!B13</f>
        <v>John</v>
      </c>
      <c r="I21" s="147">
        <f t="shared" si="2"/>
        <v>0</v>
      </c>
      <c r="J21" s="148">
        <f>IF(Budget!D13="Yes",(9*Budget!C13)-('YTD Analysis'!C12),Budget!C13)</f>
        <v>30</v>
      </c>
      <c r="K21" s="149">
        <f t="shared" si="4"/>
        <v>30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2:15">
      <c r="F22" s="105" t="str">
        <f t="shared" si="0"/>
        <v/>
      </c>
      <c r="H22" s="129" t="str">
        <f>Budget!B14</f>
        <v>kids</v>
      </c>
      <c r="I22" s="147">
        <f t="shared" si="2"/>
        <v>0</v>
      </c>
      <c r="J22" s="148">
        <f>IF(Budget!D14="Yes",(9*Budget!C14)-('YTD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2:15">
      <c r="F23" s="105" t="str">
        <f t="shared" si="0"/>
        <v/>
      </c>
      <c r="H23" s="129" t="str">
        <f>Budget!B15</f>
        <v>Kids Clothing</v>
      </c>
      <c r="I23" s="147">
        <f t="shared" si="2"/>
        <v>0</v>
      </c>
      <c r="J23" s="148">
        <f>IF(Budget!D15="Yes",(9*Budget!C15)-('YTD Analysis'!C14),Budget!C15)</f>
        <v>900</v>
      </c>
      <c r="K23" s="149">
        <f t="shared" si="4"/>
        <v>900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2:15">
      <c r="F24" s="105" t="str">
        <f t="shared" si="0"/>
        <v/>
      </c>
      <c r="H24" s="129" t="str">
        <f>Budget!B16</f>
        <v>Kids Medical</v>
      </c>
      <c r="I24" s="147">
        <f t="shared" si="2"/>
        <v>0</v>
      </c>
      <c r="J24" s="148">
        <f>IF(Budget!D16="Yes",(9*Budget!C16)-('YTD Analysis'!C15),Budget!C16)</f>
        <v>75</v>
      </c>
      <c r="K24" s="149">
        <f t="shared" si="4"/>
        <v>75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2:15">
      <c r="F25" s="105" t="str">
        <f t="shared" si="0"/>
        <v/>
      </c>
      <c r="H25" s="129" t="str">
        <f>Budget!B17</f>
        <v>Medical</v>
      </c>
      <c r="I25" s="147">
        <f t="shared" si="2"/>
        <v>0</v>
      </c>
      <c r="J25" s="148">
        <f>IF(Budget!D17="Yes",(9*Budget!C17)-('YTD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2:15">
      <c r="F26" s="105" t="str">
        <f t="shared" si="0"/>
        <v/>
      </c>
      <c r="H26" s="129" t="str">
        <f>Budget!B18</f>
        <v>Misc</v>
      </c>
      <c r="I26" s="147">
        <f t="shared" si="2"/>
        <v>0</v>
      </c>
      <c r="J26" s="148">
        <f>IF(Budget!D18="Yes",(9*Budget!C18)-('YTD Analysis'!C17),Budget!C18)</f>
        <v>200</v>
      </c>
      <c r="K26" s="149">
        <f t="shared" si="4"/>
        <v>200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2:15">
      <c r="F27" s="105" t="str">
        <f t="shared" si="0"/>
        <v/>
      </c>
      <c r="H27" s="129" t="str">
        <f>Budget!B19</f>
        <v>My Clothing</v>
      </c>
      <c r="I27" s="147">
        <f t="shared" si="2"/>
        <v>0</v>
      </c>
      <c r="J27" s="148">
        <f>IF(Budget!D19="Yes",(9*Budget!C19)-('YTD Analysis'!C18),Budget!C19)</f>
        <v>25</v>
      </c>
      <c r="K27" s="149">
        <f t="shared" si="4"/>
        <v>25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2:15">
      <c r="F28" s="105" t="str">
        <f t="shared" si="0"/>
        <v/>
      </c>
      <c r="H28" s="129" t="str">
        <f>Budget!B20</f>
        <v>Other</v>
      </c>
      <c r="I28" s="147">
        <f t="shared" si="2"/>
        <v>0</v>
      </c>
      <c r="J28" s="148">
        <f>IF(Budget!D20="Yes",(9*Budget!C20)-('YTD Analysis'!C19),Budget!C20)</f>
        <v>0</v>
      </c>
      <c r="K28" s="149">
        <f t="shared" si="4"/>
        <v>0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2:15">
      <c r="F29" s="105" t="str">
        <f t="shared" si="0"/>
        <v/>
      </c>
      <c r="H29" s="129" t="str">
        <f>Budget!B21</f>
        <v>Travel</v>
      </c>
      <c r="I29" s="147">
        <f t="shared" si="2"/>
        <v>0</v>
      </c>
      <c r="J29" s="148">
        <f>IF(Budget!D21="Yes",(9*Budget!C21)-('YTD Analysis'!C20),Budget!C21)</f>
        <v>900</v>
      </c>
      <c r="K29" s="149">
        <f t="shared" si="4"/>
        <v>900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2:15">
      <c r="F30" s="105" t="str">
        <f t="shared" si="0"/>
        <v/>
      </c>
      <c r="H30" s="129" t="str">
        <f>Budget!B22</f>
        <v>Utilities</v>
      </c>
      <c r="I30" s="147">
        <f t="shared" si="2"/>
        <v>0</v>
      </c>
      <c r="J30" s="148">
        <f>IF(Budget!D22="Yes",(9*Budget!C22)-('YTD Analysis'!C21),Budget!C22)</f>
        <v>250</v>
      </c>
      <c r="K30" s="149">
        <f t="shared" si="4"/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2:15">
      <c r="F31" s="105" t="str">
        <f t="shared" si="0"/>
        <v/>
      </c>
      <c r="H31" s="129">
        <f>Budget!B23</f>
        <v>0</v>
      </c>
      <c r="I31" s="147">
        <f t="shared" si="2"/>
        <v>0</v>
      </c>
      <c r="J31" s="148">
        <f>IF(Budget!D23="Yes",(9*Budget!C23)-('YTD Analysis'!C22),Budget!C23)</f>
        <v>0</v>
      </c>
      <c r="K31" s="149">
        <f t="shared" si="4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2:15">
      <c r="F32" s="105" t="str">
        <f t="shared" si="0"/>
        <v/>
      </c>
      <c r="H32" s="129">
        <f>Budget!B24</f>
        <v>0</v>
      </c>
      <c r="I32" s="147">
        <f t="shared" si="2"/>
        <v>0</v>
      </c>
      <c r="J32" s="148">
        <f>IF(Budget!D24="Yes",(9*Budget!C24)-('YTD Analysis'!C23),Budget!C24)</f>
        <v>0</v>
      </c>
      <c r="K32" s="149">
        <f t="shared" si="4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05" t="str">
        <f t="shared" si="0"/>
        <v/>
      </c>
      <c r="H33" s="129">
        <f>Budget!B25</f>
        <v>0</v>
      </c>
      <c r="I33" s="147">
        <f t="shared" si="2"/>
        <v>0</v>
      </c>
      <c r="J33" s="148">
        <f>IF(Budget!D25="Yes",(9*Budget!C25)-('YTD Analysis'!C24),Budget!C25)</f>
        <v>0</v>
      </c>
      <c r="K33" s="149">
        <f t="shared" si="4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05" t="str">
        <f t="shared" si="0"/>
        <v/>
      </c>
      <c r="H34" s="129">
        <f>Budget!B26</f>
        <v>0</v>
      </c>
      <c r="I34" s="147">
        <f t="shared" si="2"/>
        <v>0</v>
      </c>
      <c r="J34" s="148">
        <f>IF(Budget!D26="Yes",(9*Budget!C26)-('YTD Analysis'!C25),Budget!C26)</f>
        <v>0</v>
      </c>
      <c r="K34" s="149">
        <f t="shared" si="4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05" t="str">
        <f t="shared" si="0"/>
        <v/>
      </c>
      <c r="H35" s="129">
        <f>Budget!B27</f>
        <v>0</v>
      </c>
      <c r="I35" s="147">
        <f t="shared" si="2"/>
        <v>0</v>
      </c>
      <c r="J35" s="148">
        <f>IF(Budget!D27="Yes",(9*Budget!C27)-('YTD Analysis'!C26),Budget!C27)</f>
        <v>0</v>
      </c>
      <c r="K35" s="149">
        <f t="shared" si="4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05" t="str">
        <f t="shared" si="0"/>
        <v/>
      </c>
      <c r="H36" s="129">
        <f>Budget!B28</f>
        <v>0</v>
      </c>
      <c r="I36" s="147">
        <f t="shared" si="2"/>
        <v>0</v>
      </c>
      <c r="J36" s="148">
        <f>IF(Budget!D28="Yes",(9*Budget!C28)-('YTD Analysis'!C27),Budget!C28)</f>
        <v>0</v>
      </c>
      <c r="K36" s="149">
        <f t="shared" si="4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05" t="str">
        <f t="shared" si="0"/>
        <v/>
      </c>
      <c r="H37" s="129">
        <f>Budget!B29</f>
        <v>0</v>
      </c>
      <c r="I37" s="147">
        <f t="shared" si="2"/>
        <v>0</v>
      </c>
      <c r="J37" s="148">
        <f>IF(Budget!D29="Yes",(9*Budget!C29)-('YTD Analysis'!C28),Budget!C29)</f>
        <v>0</v>
      </c>
      <c r="K37" s="149">
        <f t="shared" si="4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05" t="str">
        <f t="shared" si="0"/>
        <v/>
      </c>
      <c r="H38" s="129">
        <f>Budget!B30</f>
        <v>0</v>
      </c>
      <c r="I38" s="147">
        <f t="shared" si="2"/>
        <v>0</v>
      </c>
      <c r="J38" s="148">
        <f>IF(Budget!D30="Yes",(9*Budget!C30)-('YTD Analysis'!C29),Budget!C30)</f>
        <v>0</v>
      </c>
      <c r="K38" s="149">
        <f t="shared" si="4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05" t="str">
        <f t="shared" si="0"/>
        <v/>
      </c>
      <c r="H39" s="129">
        <f>Budget!B31</f>
        <v>0</v>
      </c>
      <c r="I39" s="147">
        <f t="shared" si="2"/>
        <v>0</v>
      </c>
      <c r="J39" s="148">
        <f>IF(Budget!D31="Yes",(9*Budget!C31)-('YTD Analysis'!C30),Budget!C31)</f>
        <v>0</v>
      </c>
      <c r="K39" s="149">
        <f t="shared" si="4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05" t="str">
        <f t="shared" si="0"/>
        <v/>
      </c>
      <c r="H40" s="129">
        <f>Budget!B32</f>
        <v>0</v>
      </c>
      <c r="I40" s="147">
        <f t="shared" si="2"/>
        <v>0</v>
      </c>
      <c r="J40" s="148">
        <f>IF(Budget!D32="Yes",(9*Budget!C32)-('YTD Analysis'!C31),Budget!C32)</f>
        <v>0</v>
      </c>
      <c r="K40" s="149">
        <f t="shared" si="4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05" t="str">
        <f t="shared" si="0"/>
        <v/>
      </c>
      <c r="H41" s="129">
        <f>Budget!B33</f>
        <v>0</v>
      </c>
      <c r="I41" s="147">
        <f t="shared" si="2"/>
        <v>0</v>
      </c>
      <c r="J41" s="148">
        <f>IF(Budget!D33="Yes",(9*Budget!C33)-('YTD Analysis'!C32),Budget!C33)</f>
        <v>0</v>
      </c>
      <c r="K41" s="149">
        <f t="shared" si="4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05" t="str">
        <f t="shared" si="0"/>
        <v/>
      </c>
      <c r="H42" s="152" t="s">
        <v>29</v>
      </c>
      <c r="I42" s="153">
        <f>SUM(I12:I41)</f>
        <v>0</v>
      </c>
      <c r="J42" s="145">
        <f>SUM(J12:J41)</f>
        <v>4175</v>
      </c>
      <c r="K42" s="154">
        <f>SUM(K12:K41)</f>
        <v>4175</v>
      </c>
    </row>
    <row r="43" spans="6:15">
      <c r="F43" s="105" t="str">
        <f t="shared" si="0"/>
        <v/>
      </c>
    </row>
    <row r="44" spans="6:15">
      <c r="F44" s="105" t="str">
        <f t="shared" si="0"/>
        <v/>
      </c>
    </row>
    <row r="45" spans="6:15">
      <c r="F45" s="105" t="str">
        <f t="shared" si="0"/>
        <v/>
      </c>
    </row>
    <row r="46" spans="6:15">
      <c r="F46" s="105" t="str">
        <f t="shared" si="0"/>
        <v/>
      </c>
    </row>
    <row r="47" spans="6:15">
      <c r="F47" s="105" t="str">
        <f t="shared" si="0"/>
        <v/>
      </c>
    </row>
    <row r="48" spans="6:15">
      <c r="F48" s="105" t="str">
        <f t="shared" si="0"/>
        <v/>
      </c>
    </row>
    <row r="49" spans="1:14" s="133" customFormat="1">
      <c r="A49" s="104"/>
      <c r="B49" s="122"/>
      <c r="C49" s="105"/>
      <c r="D49" s="106"/>
      <c r="E49" s="103"/>
      <c r="F49" s="105" t="str">
        <f t="shared" si="0"/>
        <v/>
      </c>
      <c r="G49" s="134"/>
      <c r="H49" s="2"/>
      <c r="I49" s="2"/>
      <c r="J49" s="2"/>
      <c r="K49" s="2"/>
      <c r="L49" s="2"/>
      <c r="M49" s="2"/>
      <c r="N49" s="128"/>
    </row>
    <row r="50" spans="1:14" s="133" customFormat="1">
      <c r="A50" s="104"/>
      <c r="B50" s="122"/>
      <c r="C50" s="105"/>
      <c r="D50" s="106"/>
      <c r="E50" s="103"/>
      <c r="F50" s="105" t="str">
        <f t="shared" si="0"/>
        <v/>
      </c>
      <c r="G50" s="134"/>
      <c r="H50" s="2"/>
      <c r="I50" s="2"/>
      <c r="J50" s="2"/>
      <c r="K50" s="2"/>
      <c r="L50" s="2"/>
      <c r="M50" s="2"/>
      <c r="N50" s="128"/>
    </row>
    <row r="51" spans="1:14" s="133" customFormat="1">
      <c r="A51" s="104"/>
      <c r="B51" s="122"/>
      <c r="C51" s="105"/>
      <c r="D51" s="106"/>
      <c r="E51" s="103"/>
      <c r="F51" s="105" t="str">
        <f t="shared" si="0"/>
        <v/>
      </c>
      <c r="G51" s="134"/>
      <c r="H51" s="2"/>
      <c r="I51" s="2"/>
      <c r="J51" s="2"/>
      <c r="K51" s="2"/>
      <c r="L51" s="2"/>
      <c r="M51" s="2"/>
      <c r="N51" s="128"/>
    </row>
    <row r="52" spans="1:14" s="133" customFormat="1">
      <c r="A52" s="104"/>
      <c r="B52" s="122"/>
      <c r="C52" s="105"/>
      <c r="D52" s="106"/>
      <c r="E52" s="103"/>
      <c r="F52" s="105" t="str">
        <f t="shared" si="0"/>
        <v/>
      </c>
      <c r="G52" s="134"/>
      <c r="H52" s="2"/>
      <c r="I52" s="2"/>
      <c r="J52" s="2"/>
      <c r="K52" s="2"/>
      <c r="L52" s="2"/>
      <c r="M52" s="2"/>
      <c r="N52" s="128"/>
    </row>
    <row r="53" spans="1:14" s="133" customFormat="1">
      <c r="A53" s="104"/>
      <c r="B53" s="122"/>
      <c r="C53" s="105"/>
      <c r="D53" s="106"/>
      <c r="E53" s="103"/>
      <c r="F53" s="105" t="str">
        <f t="shared" si="0"/>
        <v/>
      </c>
      <c r="G53" s="134"/>
      <c r="H53" s="2"/>
      <c r="I53" s="2"/>
      <c r="J53" s="2"/>
      <c r="K53" s="2"/>
      <c r="L53" s="2"/>
      <c r="M53" s="2"/>
      <c r="N53" s="128"/>
    </row>
    <row r="54" spans="1:14" s="133" customFormat="1">
      <c r="A54" s="104"/>
      <c r="B54" s="122"/>
      <c r="C54" s="105"/>
      <c r="D54" s="106"/>
      <c r="E54" s="103"/>
      <c r="F54" s="105" t="str">
        <f t="shared" si="0"/>
        <v/>
      </c>
      <c r="G54" s="134"/>
      <c r="H54" s="2"/>
      <c r="I54" s="2"/>
      <c r="J54" s="2"/>
      <c r="K54" s="2"/>
      <c r="L54" s="2"/>
      <c r="M54" s="2"/>
      <c r="N54" s="128"/>
    </row>
    <row r="55" spans="1:14" s="133" customFormat="1">
      <c r="A55" s="104"/>
      <c r="B55" s="122"/>
      <c r="C55" s="105"/>
      <c r="D55" s="106"/>
      <c r="E55" s="103"/>
      <c r="F55" s="105" t="str">
        <f t="shared" si="0"/>
        <v/>
      </c>
      <c r="G55" s="134"/>
      <c r="H55" s="2"/>
      <c r="I55" s="2"/>
      <c r="J55" s="2"/>
      <c r="K55" s="2"/>
      <c r="L55" s="2"/>
      <c r="M55" s="2"/>
      <c r="N55" s="128"/>
    </row>
    <row r="56" spans="1:14" s="133" customFormat="1">
      <c r="A56" s="104"/>
      <c r="B56" s="122"/>
      <c r="C56" s="105"/>
      <c r="D56" s="106"/>
      <c r="E56" s="103"/>
      <c r="F56" s="105" t="str">
        <f t="shared" si="0"/>
        <v/>
      </c>
      <c r="G56" s="134"/>
      <c r="H56" s="2"/>
      <c r="I56" s="2"/>
      <c r="J56" s="2"/>
      <c r="K56" s="2"/>
      <c r="L56" s="2"/>
      <c r="M56" s="2"/>
      <c r="N56" s="128"/>
    </row>
    <row r="57" spans="1:14" s="133" customFormat="1">
      <c r="A57" s="104"/>
      <c r="B57" s="122"/>
      <c r="C57" s="105"/>
      <c r="D57" s="106"/>
      <c r="E57" s="103"/>
      <c r="F57" s="105" t="str">
        <f t="shared" si="0"/>
        <v/>
      </c>
      <c r="G57" s="134"/>
      <c r="H57" s="2"/>
      <c r="I57" s="2"/>
      <c r="J57" s="2"/>
      <c r="K57" s="2"/>
      <c r="L57" s="2"/>
      <c r="M57" s="2"/>
      <c r="N57" s="128"/>
    </row>
    <row r="58" spans="1:14" s="133" customFormat="1">
      <c r="A58" s="104"/>
      <c r="B58" s="122"/>
      <c r="C58" s="105"/>
      <c r="D58" s="106"/>
      <c r="E58" s="103"/>
      <c r="F58" s="105" t="str">
        <f t="shared" si="0"/>
        <v/>
      </c>
      <c r="G58" s="134"/>
      <c r="H58" s="2"/>
      <c r="I58" s="2"/>
      <c r="J58" s="2"/>
      <c r="K58" s="2"/>
      <c r="L58" s="2"/>
      <c r="M58" s="2"/>
      <c r="N58" s="128"/>
    </row>
    <row r="59" spans="1:14" s="133" customFormat="1">
      <c r="A59" s="104"/>
      <c r="B59" s="122"/>
      <c r="C59" s="105"/>
      <c r="D59" s="106"/>
      <c r="E59" s="103"/>
      <c r="F59" s="105" t="str">
        <f t="shared" si="0"/>
        <v/>
      </c>
      <c r="G59" s="134"/>
      <c r="H59" s="2"/>
      <c r="I59" s="2"/>
      <c r="J59" s="2"/>
      <c r="K59" s="2"/>
      <c r="L59" s="2"/>
      <c r="M59" s="2"/>
      <c r="N59" s="128"/>
    </row>
    <row r="60" spans="1:14" s="133" customFormat="1">
      <c r="A60" s="104"/>
      <c r="B60" s="122"/>
      <c r="C60" s="105"/>
      <c r="D60" s="106"/>
      <c r="E60" s="103"/>
      <c r="F60" s="105" t="str">
        <f t="shared" si="0"/>
        <v/>
      </c>
      <c r="G60" s="134"/>
      <c r="H60" s="2"/>
      <c r="I60" s="2"/>
      <c r="J60" s="2"/>
      <c r="K60" s="2"/>
      <c r="L60" s="2"/>
      <c r="M60" s="2"/>
      <c r="N60" s="128"/>
    </row>
    <row r="61" spans="1:14" s="133" customFormat="1">
      <c r="A61" s="104"/>
      <c r="B61" s="122"/>
      <c r="C61" s="105"/>
      <c r="D61" s="106"/>
      <c r="E61" s="103"/>
      <c r="F61" s="105" t="str">
        <f t="shared" si="0"/>
        <v/>
      </c>
      <c r="G61" s="134"/>
      <c r="H61" s="2"/>
      <c r="I61" s="2"/>
      <c r="J61" s="2"/>
      <c r="K61" s="2"/>
      <c r="L61" s="2"/>
      <c r="M61" s="2"/>
      <c r="N61" s="128"/>
    </row>
    <row r="62" spans="1:14" s="133" customFormat="1">
      <c r="A62" s="104"/>
      <c r="B62" s="122"/>
      <c r="C62" s="105"/>
      <c r="D62" s="106"/>
      <c r="E62" s="103"/>
      <c r="F62" s="105" t="str">
        <f t="shared" si="0"/>
        <v/>
      </c>
      <c r="G62" s="134"/>
      <c r="H62" s="2"/>
      <c r="I62" s="2"/>
      <c r="J62" s="2"/>
      <c r="K62" s="2"/>
      <c r="L62" s="2"/>
      <c r="M62" s="2"/>
      <c r="N62" s="128"/>
    </row>
    <row r="63" spans="1:14" s="133" customFormat="1">
      <c r="A63" s="104"/>
      <c r="B63" s="122"/>
      <c r="C63" s="105"/>
      <c r="D63" s="106"/>
      <c r="E63" s="103"/>
      <c r="F63" s="105" t="str">
        <f t="shared" si="0"/>
        <v/>
      </c>
      <c r="G63" s="134"/>
      <c r="H63" s="2"/>
      <c r="I63" s="2"/>
      <c r="J63" s="2"/>
      <c r="K63" s="2"/>
      <c r="L63" s="2"/>
      <c r="M63" s="2"/>
      <c r="N63" s="128"/>
    </row>
    <row r="64" spans="1:14" s="133" customFormat="1">
      <c r="A64" s="104"/>
      <c r="B64" s="122"/>
      <c r="C64" s="105"/>
      <c r="D64" s="106"/>
      <c r="E64" s="103"/>
      <c r="F64" s="105" t="str">
        <f t="shared" si="0"/>
        <v/>
      </c>
      <c r="G64" s="134"/>
      <c r="H64" s="2"/>
      <c r="I64" s="2"/>
      <c r="J64" s="2"/>
      <c r="K64" s="2"/>
      <c r="L64" s="2"/>
      <c r="M64" s="2"/>
      <c r="N64" s="128"/>
    </row>
    <row r="65" spans="1:14" s="133" customFormat="1">
      <c r="A65" s="104"/>
      <c r="B65" s="122"/>
      <c r="C65" s="105"/>
      <c r="D65" s="106"/>
      <c r="E65" s="103"/>
      <c r="F65" s="105" t="str">
        <f t="shared" si="0"/>
        <v/>
      </c>
      <c r="G65" s="134"/>
      <c r="H65" s="2"/>
      <c r="I65" s="2"/>
      <c r="J65" s="2"/>
      <c r="K65" s="2"/>
      <c r="L65" s="2"/>
      <c r="M65" s="2"/>
      <c r="N65" s="128"/>
    </row>
    <row r="66" spans="1:14" s="133" customFormat="1">
      <c r="A66" s="104"/>
      <c r="B66" s="122"/>
      <c r="C66" s="105"/>
      <c r="D66" s="106"/>
      <c r="E66" s="103"/>
      <c r="F66" s="105" t="str">
        <f t="shared" si="0"/>
        <v/>
      </c>
      <c r="G66" s="134"/>
      <c r="H66" s="2"/>
      <c r="I66" s="2"/>
      <c r="J66" s="2"/>
      <c r="K66" s="2"/>
      <c r="L66" s="2"/>
      <c r="M66" s="2"/>
      <c r="N66" s="128"/>
    </row>
    <row r="67" spans="1:14" s="133" customFormat="1">
      <c r="A67" s="104"/>
      <c r="B67" s="122"/>
      <c r="C67" s="105"/>
      <c r="D67" s="106"/>
      <c r="E67" s="103"/>
      <c r="F67" s="105" t="str">
        <f t="shared" ref="F67:F130" si="5">B67&amp;C67</f>
        <v/>
      </c>
      <c r="G67" s="134"/>
      <c r="H67" s="2"/>
      <c r="I67" s="2"/>
      <c r="J67" s="2"/>
      <c r="K67" s="2"/>
      <c r="L67" s="2"/>
      <c r="M67" s="2"/>
      <c r="N67" s="128"/>
    </row>
    <row r="68" spans="1:14" s="133" customFormat="1">
      <c r="A68" s="104"/>
      <c r="B68" s="122"/>
      <c r="C68" s="105"/>
      <c r="D68" s="106"/>
      <c r="E68" s="103"/>
      <c r="F68" s="105" t="str">
        <f t="shared" si="5"/>
        <v/>
      </c>
      <c r="G68" s="134"/>
      <c r="H68" s="2"/>
      <c r="I68" s="2"/>
      <c r="J68" s="2"/>
      <c r="K68" s="2"/>
      <c r="L68" s="2"/>
      <c r="M68" s="2"/>
      <c r="N68" s="128"/>
    </row>
    <row r="69" spans="1:14" s="133" customFormat="1">
      <c r="A69" s="104"/>
      <c r="B69" s="122"/>
      <c r="C69" s="105"/>
      <c r="D69" s="106"/>
      <c r="E69" s="103"/>
      <c r="F69" s="105" t="str">
        <f t="shared" si="5"/>
        <v/>
      </c>
      <c r="G69" s="134"/>
      <c r="H69" s="2"/>
      <c r="I69" s="2"/>
      <c r="J69" s="2"/>
      <c r="K69" s="2"/>
      <c r="L69" s="2"/>
      <c r="M69" s="2"/>
      <c r="N69" s="128"/>
    </row>
    <row r="70" spans="1:14" s="133" customFormat="1">
      <c r="A70" s="104"/>
      <c r="B70" s="122"/>
      <c r="C70" s="105"/>
      <c r="D70" s="106"/>
      <c r="E70" s="103"/>
      <c r="F70" s="105" t="str">
        <f t="shared" si="5"/>
        <v/>
      </c>
      <c r="G70" s="134"/>
      <c r="H70" s="2"/>
      <c r="I70" s="2"/>
      <c r="J70" s="2"/>
      <c r="K70" s="2"/>
      <c r="L70" s="2"/>
      <c r="M70" s="2"/>
      <c r="N70" s="128"/>
    </row>
    <row r="71" spans="1:14" s="133" customFormat="1">
      <c r="A71" s="104"/>
      <c r="B71" s="122"/>
      <c r="C71" s="105"/>
      <c r="D71" s="106"/>
      <c r="E71" s="103"/>
      <c r="F71" s="105" t="str">
        <f t="shared" si="5"/>
        <v/>
      </c>
      <c r="G71" s="134"/>
      <c r="H71" s="2"/>
      <c r="I71" s="2"/>
      <c r="J71" s="2"/>
      <c r="K71" s="2"/>
      <c r="L71" s="2"/>
      <c r="M71" s="2"/>
      <c r="N71" s="128"/>
    </row>
    <row r="72" spans="1:14" s="133" customFormat="1">
      <c r="A72" s="104"/>
      <c r="B72" s="122"/>
      <c r="C72" s="105"/>
      <c r="D72" s="106"/>
      <c r="E72" s="103"/>
      <c r="F72" s="105" t="str">
        <f t="shared" si="5"/>
        <v/>
      </c>
      <c r="G72" s="134"/>
      <c r="H72" s="2"/>
      <c r="I72" s="2"/>
      <c r="J72" s="2"/>
      <c r="K72" s="2"/>
      <c r="L72" s="2"/>
      <c r="M72" s="2"/>
      <c r="N72" s="128"/>
    </row>
    <row r="73" spans="1:14" s="133" customFormat="1">
      <c r="A73" s="104"/>
      <c r="B73" s="122"/>
      <c r="C73" s="105"/>
      <c r="D73" s="106"/>
      <c r="E73" s="103"/>
      <c r="F73" s="105" t="str">
        <f t="shared" si="5"/>
        <v/>
      </c>
      <c r="G73" s="134"/>
      <c r="H73" s="2"/>
      <c r="I73" s="2"/>
      <c r="J73" s="2"/>
      <c r="K73" s="2"/>
      <c r="L73" s="2"/>
      <c r="M73" s="2"/>
      <c r="N73" s="128"/>
    </row>
    <row r="74" spans="1:14" s="133" customFormat="1">
      <c r="A74" s="104"/>
      <c r="B74" s="122"/>
      <c r="C74" s="105"/>
      <c r="D74" s="106"/>
      <c r="E74" s="103"/>
      <c r="F74" s="105" t="str">
        <f t="shared" si="5"/>
        <v/>
      </c>
      <c r="G74" s="134"/>
      <c r="H74" s="2"/>
      <c r="I74" s="2"/>
      <c r="J74" s="2"/>
      <c r="K74" s="2"/>
      <c r="L74" s="2"/>
      <c r="M74" s="2"/>
      <c r="N74" s="128"/>
    </row>
    <row r="75" spans="1:14" s="133" customFormat="1">
      <c r="A75" s="104"/>
      <c r="B75" s="122"/>
      <c r="C75" s="105"/>
      <c r="D75" s="106"/>
      <c r="E75" s="103"/>
      <c r="F75" s="105" t="str">
        <f t="shared" si="5"/>
        <v/>
      </c>
      <c r="G75" s="134"/>
      <c r="H75" s="2"/>
      <c r="I75" s="2"/>
      <c r="J75" s="2"/>
      <c r="K75" s="2"/>
      <c r="L75" s="2"/>
      <c r="M75" s="2"/>
      <c r="N75" s="128"/>
    </row>
    <row r="76" spans="1:14" s="133" customFormat="1">
      <c r="A76" s="104"/>
      <c r="B76" s="122"/>
      <c r="C76" s="105"/>
      <c r="D76" s="106"/>
      <c r="E76" s="103"/>
      <c r="F76" s="105" t="str">
        <f t="shared" si="5"/>
        <v/>
      </c>
      <c r="G76" s="134"/>
      <c r="H76" s="2"/>
      <c r="I76" s="2"/>
      <c r="J76" s="2"/>
      <c r="K76" s="2"/>
      <c r="L76" s="2"/>
      <c r="M76" s="2"/>
      <c r="N76" s="128"/>
    </row>
    <row r="77" spans="1:14" s="133" customFormat="1">
      <c r="A77" s="104"/>
      <c r="B77" s="122"/>
      <c r="C77" s="105"/>
      <c r="D77" s="106"/>
      <c r="E77" s="103"/>
      <c r="F77" s="105" t="str">
        <f t="shared" si="5"/>
        <v/>
      </c>
      <c r="G77" s="134"/>
      <c r="H77" s="2"/>
      <c r="I77" s="2"/>
      <c r="J77" s="2"/>
      <c r="K77" s="2"/>
      <c r="L77" s="2"/>
      <c r="M77" s="2"/>
      <c r="N77" s="128"/>
    </row>
    <row r="78" spans="1:14" s="133" customFormat="1">
      <c r="A78" s="104"/>
      <c r="B78" s="122"/>
      <c r="C78" s="105"/>
      <c r="D78" s="106"/>
      <c r="E78" s="103"/>
      <c r="F78" s="105" t="str">
        <f t="shared" si="5"/>
        <v/>
      </c>
      <c r="G78" s="134"/>
      <c r="H78" s="2"/>
      <c r="I78" s="2"/>
      <c r="J78" s="2"/>
      <c r="K78" s="2"/>
      <c r="L78" s="2"/>
      <c r="M78" s="2"/>
      <c r="N78" s="128"/>
    </row>
    <row r="79" spans="1:14" s="133" customFormat="1">
      <c r="A79" s="104"/>
      <c r="B79" s="122"/>
      <c r="C79" s="105"/>
      <c r="D79" s="106"/>
      <c r="E79" s="103"/>
      <c r="F79" s="105" t="str">
        <f t="shared" si="5"/>
        <v/>
      </c>
      <c r="G79" s="134"/>
      <c r="H79" s="2"/>
      <c r="I79" s="2"/>
      <c r="J79" s="2"/>
      <c r="K79" s="2"/>
      <c r="L79" s="2"/>
      <c r="M79" s="2"/>
      <c r="N79" s="128"/>
    </row>
    <row r="80" spans="1:14" s="133" customFormat="1">
      <c r="A80" s="104"/>
      <c r="B80" s="122"/>
      <c r="C80" s="105"/>
      <c r="D80" s="106"/>
      <c r="E80" s="103"/>
      <c r="F80" s="105" t="str">
        <f t="shared" si="5"/>
        <v/>
      </c>
      <c r="G80" s="134"/>
      <c r="H80" s="2"/>
      <c r="I80" s="2"/>
      <c r="J80" s="2"/>
      <c r="K80" s="2"/>
      <c r="L80" s="2"/>
      <c r="M80" s="2"/>
      <c r="N80" s="128"/>
    </row>
    <row r="81" spans="1:14" s="133" customFormat="1">
      <c r="A81" s="104"/>
      <c r="B81" s="122"/>
      <c r="C81" s="105"/>
      <c r="D81" s="106"/>
      <c r="E81" s="103"/>
      <c r="F81" s="105" t="str">
        <f t="shared" si="5"/>
        <v/>
      </c>
      <c r="G81" s="134"/>
      <c r="H81" s="2"/>
      <c r="I81" s="2"/>
      <c r="J81" s="2"/>
      <c r="K81" s="2"/>
      <c r="L81" s="2"/>
      <c r="M81" s="2"/>
      <c r="N81" s="128"/>
    </row>
    <row r="82" spans="1:14" s="133" customFormat="1">
      <c r="A82" s="104"/>
      <c r="B82" s="122"/>
      <c r="C82" s="105"/>
      <c r="D82" s="106"/>
      <c r="E82" s="103"/>
      <c r="F82" s="105" t="str">
        <f t="shared" si="5"/>
        <v/>
      </c>
      <c r="G82" s="134"/>
      <c r="H82" s="2"/>
      <c r="I82" s="2"/>
      <c r="J82" s="2"/>
      <c r="K82" s="2"/>
      <c r="L82" s="2"/>
      <c r="M82" s="2"/>
      <c r="N82" s="128"/>
    </row>
    <row r="83" spans="1:14" s="133" customFormat="1">
      <c r="A83" s="104"/>
      <c r="B83" s="122"/>
      <c r="C83" s="105"/>
      <c r="D83" s="106"/>
      <c r="E83" s="103"/>
      <c r="F83" s="105" t="str">
        <f t="shared" si="5"/>
        <v/>
      </c>
      <c r="G83" s="134"/>
      <c r="H83" s="2"/>
      <c r="I83" s="2"/>
      <c r="J83" s="2"/>
      <c r="K83" s="2"/>
      <c r="L83" s="2"/>
      <c r="M83" s="2"/>
      <c r="N83" s="128"/>
    </row>
    <row r="84" spans="1:14" s="133" customFormat="1">
      <c r="A84" s="104"/>
      <c r="B84" s="122"/>
      <c r="C84" s="105"/>
      <c r="D84" s="106"/>
      <c r="E84" s="103"/>
      <c r="F84" s="105" t="str">
        <f t="shared" si="5"/>
        <v/>
      </c>
      <c r="G84" s="134"/>
      <c r="H84" s="2"/>
      <c r="I84" s="2"/>
      <c r="J84" s="2"/>
      <c r="K84" s="2"/>
      <c r="L84" s="2"/>
      <c r="M84" s="2"/>
      <c r="N84" s="128"/>
    </row>
    <row r="85" spans="1:14" s="133" customFormat="1">
      <c r="A85" s="104"/>
      <c r="B85" s="122"/>
      <c r="C85" s="105"/>
      <c r="D85" s="106"/>
      <c r="E85" s="103"/>
      <c r="F85" s="105" t="str">
        <f t="shared" si="5"/>
        <v/>
      </c>
      <c r="G85" s="134"/>
      <c r="H85" s="2"/>
      <c r="I85" s="2"/>
      <c r="J85" s="2"/>
      <c r="K85" s="2"/>
      <c r="L85" s="2"/>
      <c r="M85" s="2"/>
      <c r="N85" s="128"/>
    </row>
    <row r="86" spans="1:14" s="133" customFormat="1">
      <c r="A86" s="104"/>
      <c r="B86" s="122"/>
      <c r="C86" s="105"/>
      <c r="D86" s="106"/>
      <c r="E86" s="103"/>
      <c r="F86" s="105" t="str">
        <f t="shared" si="5"/>
        <v/>
      </c>
      <c r="G86" s="134"/>
      <c r="H86" s="2"/>
      <c r="I86" s="2"/>
      <c r="J86" s="2"/>
      <c r="K86" s="2"/>
      <c r="L86" s="2"/>
      <c r="M86" s="2"/>
      <c r="N86" s="128"/>
    </row>
    <row r="87" spans="1:14" s="133" customFormat="1">
      <c r="A87" s="104"/>
      <c r="B87" s="122"/>
      <c r="C87" s="105"/>
      <c r="D87" s="106"/>
      <c r="E87" s="103"/>
      <c r="F87" s="105" t="str">
        <f t="shared" si="5"/>
        <v/>
      </c>
      <c r="G87" s="134"/>
      <c r="H87" s="2"/>
      <c r="I87" s="2"/>
      <c r="J87" s="2"/>
      <c r="K87" s="2"/>
      <c r="L87" s="2"/>
      <c r="M87" s="2"/>
      <c r="N87" s="128"/>
    </row>
    <row r="88" spans="1:14" s="133" customFormat="1">
      <c r="A88" s="104"/>
      <c r="B88" s="122"/>
      <c r="C88" s="105"/>
      <c r="D88" s="106"/>
      <c r="E88" s="103"/>
      <c r="F88" s="105" t="str">
        <f t="shared" si="5"/>
        <v/>
      </c>
      <c r="G88" s="134"/>
      <c r="H88" s="2"/>
      <c r="I88" s="2"/>
      <c r="J88" s="2"/>
      <c r="K88" s="2"/>
      <c r="L88" s="2"/>
      <c r="M88" s="2"/>
      <c r="N88" s="128"/>
    </row>
    <row r="89" spans="1:14" s="133" customFormat="1">
      <c r="A89" s="104"/>
      <c r="B89" s="122"/>
      <c r="C89" s="105"/>
      <c r="D89" s="106"/>
      <c r="E89" s="103"/>
      <c r="F89" s="105" t="str">
        <f t="shared" si="5"/>
        <v/>
      </c>
      <c r="G89" s="134"/>
      <c r="H89" s="2"/>
      <c r="I89" s="2"/>
      <c r="J89" s="2"/>
      <c r="K89" s="2"/>
      <c r="L89" s="2"/>
      <c r="M89" s="2"/>
      <c r="N89" s="128"/>
    </row>
    <row r="90" spans="1:14" s="133" customFormat="1">
      <c r="A90" s="104"/>
      <c r="B90" s="122"/>
      <c r="C90" s="105"/>
      <c r="D90" s="106"/>
      <c r="E90" s="103"/>
      <c r="F90" s="105" t="str">
        <f t="shared" si="5"/>
        <v/>
      </c>
      <c r="G90" s="134"/>
      <c r="H90" s="2"/>
      <c r="I90" s="2"/>
      <c r="J90" s="2"/>
      <c r="K90" s="2"/>
      <c r="L90" s="2"/>
      <c r="M90" s="2"/>
      <c r="N90" s="128"/>
    </row>
    <row r="91" spans="1:14" s="133" customFormat="1">
      <c r="A91" s="104"/>
      <c r="B91" s="122"/>
      <c r="C91" s="105"/>
      <c r="D91" s="106"/>
      <c r="E91" s="103"/>
      <c r="F91" s="105" t="str">
        <f t="shared" si="5"/>
        <v/>
      </c>
      <c r="G91" s="134"/>
      <c r="H91" s="2"/>
      <c r="I91" s="2"/>
      <c r="J91" s="2"/>
      <c r="K91" s="2"/>
      <c r="L91" s="2"/>
      <c r="M91" s="2"/>
      <c r="N91" s="128"/>
    </row>
    <row r="92" spans="1:14" s="133" customFormat="1">
      <c r="A92" s="104"/>
      <c r="B92" s="122"/>
      <c r="C92" s="105"/>
      <c r="D92" s="106"/>
      <c r="E92" s="103"/>
      <c r="F92" s="105" t="str">
        <f t="shared" si="5"/>
        <v/>
      </c>
      <c r="G92" s="134"/>
      <c r="H92" s="2"/>
      <c r="I92" s="2"/>
      <c r="J92" s="2"/>
      <c r="K92" s="2"/>
      <c r="L92" s="2"/>
      <c r="M92" s="2"/>
      <c r="N92" s="128"/>
    </row>
    <row r="93" spans="1:14" s="133" customFormat="1">
      <c r="A93" s="104"/>
      <c r="B93" s="122"/>
      <c r="C93" s="105"/>
      <c r="D93" s="106"/>
      <c r="E93" s="103"/>
      <c r="F93" s="105" t="str">
        <f t="shared" si="5"/>
        <v/>
      </c>
      <c r="G93" s="134"/>
      <c r="H93" s="2"/>
      <c r="I93" s="2"/>
      <c r="J93" s="2"/>
      <c r="K93" s="2"/>
      <c r="L93" s="2"/>
      <c r="M93" s="2"/>
      <c r="N93" s="128"/>
    </row>
    <row r="94" spans="1:14" s="133" customFormat="1">
      <c r="A94" s="104"/>
      <c r="B94" s="122"/>
      <c r="C94" s="105"/>
      <c r="D94" s="106"/>
      <c r="E94" s="103"/>
      <c r="F94" s="105" t="str">
        <f t="shared" si="5"/>
        <v/>
      </c>
      <c r="G94" s="134"/>
      <c r="H94" s="2"/>
      <c r="I94" s="2"/>
      <c r="J94" s="2"/>
      <c r="K94" s="2"/>
      <c r="L94" s="2"/>
      <c r="M94" s="2"/>
      <c r="N94" s="128"/>
    </row>
    <row r="95" spans="1:14" s="133" customFormat="1">
      <c r="A95" s="104"/>
      <c r="B95" s="122"/>
      <c r="C95" s="105"/>
      <c r="D95" s="106"/>
      <c r="E95" s="103"/>
      <c r="F95" s="105" t="str">
        <f t="shared" si="5"/>
        <v/>
      </c>
      <c r="G95" s="134"/>
      <c r="H95" s="2"/>
      <c r="I95" s="2"/>
      <c r="J95" s="2"/>
      <c r="K95" s="2"/>
      <c r="L95" s="2"/>
      <c r="M95" s="2"/>
      <c r="N95" s="128"/>
    </row>
    <row r="96" spans="1:14" s="133" customFormat="1">
      <c r="A96" s="104"/>
      <c r="B96" s="122"/>
      <c r="C96" s="105"/>
      <c r="D96" s="106"/>
      <c r="E96" s="103"/>
      <c r="F96" s="105" t="str">
        <f t="shared" si="5"/>
        <v/>
      </c>
      <c r="G96" s="134"/>
      <c r="H96" s="2"/>
      <c r="I96" s="2"/>
      <c r="J96" s="2"/>
      <c r="K96" s="2"/>
      <c r="L96" s="2"/>
      <c r="M96" s="2"/>
      <c r="N96" s="128"/>
    </row>
    <row r="97" spans="1:14" s="133" customFormat="1">
      <c r="A97" s="104"/>
      <c r="B97" s="122"/>
      <c r="C97" s="105"/>
      <c r="D97" s="106"/>
      <c r="E97" s="103"/>
      <c r="F97" s="105" t="str">
        <f t="shared" si="5"/>
        <v/>
      </c>
      <c r="G97" s="134"/>
      <c r="H97" s="2"/>
      <c r="I97" s="2"/>
      <c r="J97" s="2"/>
      <c r="K97" s="2"/>
      <c r="L97" s="2"/>
      <c r="M97" s="2"/>
      <c r="N97" s="128"/>
    </row>
    <row r="98" spans="1:14" s="133" customFormat="1">
      <c r="A98" s="104"/>
      <c r="B98" s="122"/>
      <c r="C98" s="105"/>
      <c r="D98" s="106"/>
      <c r="E98" s="103"/>
      <c r="F98" s="105" t="str">
        <f t="shared" si="5"/>
        <v/>
      </c>
      <c r="G98" s="134"/>
      <c r="H98" s="2"/>
      <c r="I98" s="2"/>
      <c r="J98" s="2"/>
      <c r="K98" s="2"/>
      <c r="L98" s="2"/>
      <c r="M98" s="2"/>
      <c r="N98" s="128"/>
    </row>
    <row r="99" spans="1:14" s="133" customFormat="1">
      <c r="A99" s="104"/>
      <c r="B99" s="122"/>
      <c r="C99" s="105"/>
      <c r="D99" s="106"/>
      <c r="E99" s="103"/>
      <c r="F99" s="105" t="str">
        <f t="shared" si="5"/>
        <v/>
      </c>
      <c r="G99" s="134"/>
      <c r="H99" s="2"/>
      <c r="I99" s="2"/>
      <c r="J99" s="2"/>
      <c r="K99" s="2"/>
      <c r="L99" s="2"/>
      <c r="M99" s="2"/>
      <c r="N99" s="128"/>
    </row>
    <row r="100" spans="1:14" s="133" customFormat="1">
      <c r="A100" s="104"/>
      <c r="B100" s="122"/>
      <c r="C100" s="105"/>
      <c r="D100" s="106"/>
      <c r="E100" s="103"/>
      <c r="F100" s="105" t="str">
        <f t="shared" si="5"/>
        <v/>
      </c>
      <c r="G100" s="134"/>
      <c r="H100" s="2"/>
      <c r="I100" s="2"/>
      <c r="J100" s="2"/>
      <c r="K100" s="2"/>
      <c r="L100" s="2"/>
      <c r="M100" s="2"/>
      <c r="N100" s="128"/>
    </row>
    <row r="101" spans="1:14" s="133" customFormat="1">
      <c r="A101" s="104"/>
      <c r="B101" s="122"/>
      <c r="C101" s="105"/>
      <c r="D101" s="106"/>
      <c r="E101" s="103"/>
      <c r="F101" s="105" t="str">
        <f t="shared" si="5"/>
        <v/>
      </c>
      <c r="G101" s="134"/>
      <c r="H101" s="2"/>
      <c r="I101" s="2"/>
      <c r="J101" s="2"/>
      <c r="K101" s="2"/>
      <c r="L101" s="2"/>
      <c r="M101" s="2"/>
      <c r="N101" s="128"/>
    </row>
    <row r="102" spans="1:14" s="133" customFormat="1">
      <c r="A102" s="104"/>
      <c r="B102" s="122"/>
      <c r="C102" s="105"/>
      <c r="D102" s="106"/>
      <c r="E102" s="103"/>
      <c r="F102" s="105" t="str">
        <f t="shared" si="5"/>
        <v/>
      </c>
      <c r="G102" s="134"/>
      <c r="H102" s="2"/>
      <c r="I102" s="2"/>
      <c r="J102" s="2"/>
      <c r="K102" s="2"/>
      <c r="L102" s="2"/>
      <c r="M102" s="2"/>
      <c r="N102" s="128"/>
    </row>
    <row r="103" spans="1:14" s="133" customFormat="1">
      <c r="A103" s="104"/>
      <c r="B103" s="122"/>
      <c r="C103" s="105"/>
      <c r="D103" s="106"/>
      <c r="E103" s="103"/>
      <c r="F103" s="105" t="str">
        <f t="shared" si="5"/>
        <v/>
      </c>
      <c r="G103" s="134"/>
      <c r="H103" s="2"/>
      <c r="I103" s="2"/>
      <c r="J103" s="2"/>
      <c r="K103" s="2"/>
      <c r="L103" s="2"/>
      <c r="M103" s="2"/>
      <c r="N103" s="128"/>
    </row>
    <row r="104" spans="1:14" s="133" customFormat="1">
      <c r="A104" s="104"/>
      <c r="B104" s="122"/>
      <c r="C104" s="105"/>
      <c r="D104" s="106"/>
      <c r="E104" s="103"/>
      <c r="F104" s="105" t="str">
        <f t="shared" si="5"/>
        <v/>
      </c>
      <c r="G104" s="134"/>
      <c r="H104" s="2"/>
      <c r="I104" s="2"/>
      <c r="J104" s="2"/>
      <c r="K104" s="2"/>
      <c r="L104" s="2"/>
      <c r="M104" s="2"/>
      <c r="N104" s="128"/>
    </row>
    <row r="105" spans="1:14" s="133" customFormat="1">
      <c r="A105" s="104"/>
      <c r="B105" s="122"/>
      <c r="C105" s="105"/>
      <c r="D105" s="106"/>
      <c r="E105" s="103"/>
      <c r="F105" s="105" t="str">
        <f t="shared" si="5"/>
        <v/>
      </c>
      <c r="G105" s="134"/>
      <c r="H105" s="2"/>
      <c r="I105" s="2"/>
      <c r="J105" s="2"/>
      <c r="K105" s="2"/>
      <c r="L105" s="2"/>
      <c r="M105" s="2"/>
      <c r="N105" s="128"/>
    </row>
    <row r="106" spans="1:14" s="133" customFormat="1">
      <c r="A106" s="104"/>
      <c r="B106" s="122"/>
      <c r="C106" s="105"/>
      <c r="D106" s="106"/>
      <c r="E106" s="103"/>
      <c r="F106" s="105" t="str">
        <f t="shared" si="5"/>
        <v/>
      </c>
      <c r="G106" s="134"/>
      <c r="H106" s="2"/>
      <c r="I106" s="2"/>
      <c r="J106" s="2"/>
      <c r="K106" s="2"/>
      <c r="L106" s="2"/>
      <c r="M106" s="2"/>
      <c r="N106" s="128"/>
    </row>
    <row r="107" spans="1:14" s="133" customFormat="1">
      <c r="A107" s="104"/>
      <c r="B107" s="122"/>
      <c r="C107" s="105"/>
      <c r="D107" s="106"/>
      <c r="E107" s="103"/>
      <c r="F107" s="105" t="str">
        <f t="shared" si="5"/>
        <v/>
      </c>
      <c r="G107" s="134"/>
      <c r="H107" s="2"/>
      <c r="I107" s="2"/>
      <c r="J107" s="2"/>
      <c r="K107" s="2"/>
      <c r="L107" s="2"/>
      <c r="M107" s="2"/>
      <c r="N107" s="128"/>
    </row>
    <row r="108" spans="1:14" s="133" customFormat="1">
      <c r="A108" s="104"/>
      <c r="B108" s="122"/>
      <c r="C108" s="105"/>
      <c r="D108" s="106"/>
      <c r="E108" s="103"/>
      <c r="F108" s="105" t="str">
        <f t="shared" si="5"/>
        <v/>
      </c>
      <c r="G108" s="134"/>
      <c r="H108" s="2"/>
      <c r="I108" s="2"/>
      <c r="J108" s="2"/>
      <c r="K108" s="2"/>
      <c r="L108" s="2"/>
      <c r="M108" s="2"/>
      <c r="N108" s="128"/>
    </row>
    <row r="109" spans="1:14" s="133" customFormat="1">
      <c r="A109" s="104"/>
      <c r="B109" s="122"/>
      <c r="C109" s="105"/>
      <c r="D109" s="106"/>
      <c r="E109" s="103"/>
      <c r="F109" s="105" t="str">
        <f t="shared" si="5"/>
        <v/>
      </c>
      <c r="G109" s="134"/>
      <c r="H109" s="2"/>
      <c r="I109" s="2"/>
      <c r="J109" s="2"/>
      <c r="K109" s="2"/>
      <c r="L109" s="2"/>
      <c r="M109" s="2"/>
      <c r="N109" s="128"/>
    </row>
    <row r="110" spans="1:14" s="133" customFormat="1">
      <c r="A110" s="104"/>
      <c r="B110" s="122"/>
      <c r="C110" s="105"/>
      <c r="D110" s="106"/>
      <c r="E110" s="103"/>
      <c r="F110" s="105" t="str">
        <f t="shared" si="5"/>
        <v/>
      </c>
      <c r="G110" s="134"/>
      <c r="H110" s="2"/>
      <c r="I110" s="2"/>
      <c r="J110" s="2"/>
      <c r="K110" s="2"/>
      <c r="L110" s="2"/>
      <c r="M110" s="2"/>
      <c r="N110" s="128"/>
    </row>
    <row r="111" spans="1:14" s="133" customFormat="1">
      <c r="A111" s="104"/>
      <c r="B111" s="122"/>
      <c r="C111" s="105"/>
      <c r="D111" s="106"/>
      <c r="E111" s="103"/>
      <c r="F111" s="105" t="str">
        <f t="shared" si="5"/>
        <v/>
      </c>
      <c r="G111" s="134"/>
      <c r="H111" s="2"/>
      <c r="I111" s="2"/>
      <c r="J111" s="2"/>
      <c r="K111" s="2"/>
      <c r="L111" s="2"/>
      <c r="M111" s="2"/>
      <c r="N111" s="128"/>
    </row>
    <row r="112" spans="1:14" s="133" customFormat="1">
      <c r="A112" s="104"/>
      <c r="B112" s="122"/>
      <c r="C112" s="105"/>
      <c r="D112" s="106"/>
      <c r="E112" s="103"/>
      <c r="F112" s="105" t="str">
        <f t="shared" si="5"/>
        <v/>
      </c>
      <c r="G112" s="134"/>
      <c r="H112" s="2"/>
      <c r="I112" s="2"/>
      <c r="J112" s="2"/>
      <c r="K112" s="2"/>
      <c r="L112" s="2"/>
      <c r="M112" s="2"/>
      <c r="N112" s="128"/>
    </row>
    <row r="113" spans="1:14" s="133" customFormat="1">
      <c r="A113" s="104"/>
      <c r="B113" s="122"/>
      <c r="C113" s="105"/>
      <c r="D113" s="106"/>
      <c r="E113" s="103"/>
      <c r="F113" s="105" t="str">
        <f t="shared" si="5"/>
        <v/>
      </c>
      <c r="G113" s="134"/>
      <c r="H113" s="2"/>
      <c r="I113" s="2"/>
      <c r="J113" s="2"/>
      <c r="K113" s="2"/>
      <c r="L113" s="2"/>
      <c r="M113" s="2"/>
      <c r="N113" s="128"/>
    </row>
    <row r="114" spans="1:14" s="133" customFormat="1">
      <c r="A114" s="104"/>
      <c r="B114" s="122"/>
      <c r="C114" s="105"/>
      <c r="D114" s="106"/>
      <c r="E114" s="103"/>
      <c r="F114" s="105" t="str">
        <f t="shared" si="5"/>
        <v/>
      </c>
      <c r="G114" s="134"/>
      <c r="H114" s="2"/>
      <c r="I114" s="2"/>
      <c r="J114" s="2"/>
      <c r="K114" s="2"/>
      <c r="L114" s="2"/>
      <c r="M114" s="2"/>
      <c r="N114" s="128"/>
    </row>
    <row r="115" spans="1:14" s="133" customFormat="1">
      <c r="A115" s="104"/>
      <c r="B115" s="122"/>
      <c r="C115" s="105"/>
      <c r="D115" s="106"/>
      <c r="E115" s="103"/>
      <c r="F115" s="105" t="str">
        <f t="shared" si="5"/>
        <v/>
      </c>
      <c r="G115" s="134"/>
      <c r="H115" s="2"/>
      <c r="I115" s="2"/>
      <c r="J115" s="2"/>
      <c r="K115" s="2"/>
      <c r="L115" s="2"/>
      <c r="M115" s="2"/>
      <c r="N115" s="128"/>
    </row>
    <row r="116" spans="1:14" s="133" customFormat="1">
      <c r="A116" s="104"/>
      <c r="B116" s="122"/>
      <c r="C116" s="105"/>
      <c r="D116" s="106"/>
      <c r="E116" s="103"/>
      <c r="F116" s="105" t="str">
        <f t="shared" si="5"/>
        <v/>
      </c>
      <c r="G116" s="134"/>
      <c r="H116" s="2"/>
      <c r="I116" s="2"/>
      <c r="J116" s="2"/>
      <c r="K116" s="2"/>
      <c r="L116" s="2"/>
      <c r="M116" s="2"/>
      <c r="N116" s="128"/>
    </row>
    <row r="117" spans="1:14" s="133" customFormat="1">
      <c r="A117" s="104"/>
      <c r="B117" s="122"/>
      <c r="C117" s="105"/>
      <c r="D117" s="106"/>
      <c r="E117" s="103"/>
      <c r="F117" s="105" t="str">
        <f t="shared" si="5"/>
        <v/>
      </c>
      <c r="G117" s="134"/>
      <c r="H117" s="2"/>
      <c r="I117" s="2"/>
      <c r="J117" s="2"/>
      <c r="K117" s="2"/>
      <c r="L117" s="2"/>
      <c r="M117" s="2"/>
      <c r="N117" s="128"/>
    </row>
    <row r="118" spans="1:14" s="133" customFormat="1">
      <c r="A118" s="104"/>
      <c r="B118" s="122"/>
      <c r="C118" s="105"/>
      <c r="D118" s="106"/>
      <c r="E118" s="103"/>
      <c r="F118" s="105" t="str">
        <f t="shared" si="5"/>
        <v/>
      </c>
      <c r="G118" s="134"/>
      <c r="H118" s="2"/>
      <c r="I118" s="2"/>
      <c r="J118" s="2"/>
      <c r="K118" s="2"/>
      <c r="L118" s="2"/>
      <c r="M118" s="2"/>
      <c r="N118" s="128"/>
    </row>
    <row r="119" spans="1:14" s="133" customFormat="1">
      <c r="A119" s="104"/>
      <c r="B119" s="122"/>
      <c r="C119" s="105"/>
      <c r="D119" s="106"/>
      <c r="E119" s="103"/>
      <c r="F119" s="105" t="str">
        <f t="shared" si="5"/>
        <v/>
      </c>
      <c r="G119" s="134"/>
      <c r="H119" s="2"/>
      <c r="I119" s="2"/>
      <c r="J119" s="2"/>
      <c r="K119" s="2"/>
      <c r="L119" s="2"/>
      <c r="M119" s="2"/>
      <c r="N119" s="128"/>
    </row>
    <row r="120" spans="1:14" s="133" customFormat="1">
      <c r="A120" s="104"/>
      <c r="B120" s="122"/>
      <c r="C120" s="105"/>
      <c r="D120" s="106"/>
      <c r="E120" s="103"/>
      <c r="F120" s="105" t="str">
        <f t="shared" si="5"/>
        <v/>
      </c>
      <c r="G120" s="134"/>
      <c r="H120" s="2"/>
      <c r="I120" s="2"/>
      <c r="J120" s="2"/>
      <c r="K120" s="2"/>
      <c r="L120" s="2"/>
      <c r="M120" s="2"/>
      <c r="N120" s="128"/>
    </row>
    <row r="121" spans="1:14" s="133" customFormat="1">
      <c r="A121" s="104"/>
      <c r="B121" s="122"/>
      <c r="C121" s="105"/>
      <c r="D121" s="106"/>
      <c r="E121" s="103"/>
      <c r="F121" s="105" t="str">
        <f t="shared" si="5"/>
        <v/>
      </c>
      <c r="G121" s="134"/>
      <c r="H121" s="2"/>
      <c r="I121" s="2"/>
      <c r="J121" s="2"/>
      <c r="K121" s="2"/>
      <c r="L121" s="2"/>
      <c r="M121" s="2"/>
      <c r="N121" s="128"/>
    </row>
    <row r="122" spans="1:14" s="133" customFormat="1">
      <c r="A122" s="104"/>
      <c r="B122" s="122"/>
      <c r="C122" s="105"/>
      <c r="D122" s="106"/>
      <c r="E122" s="103"/>
      <c r="F122" s="105" t="str">
        <f t="shared" si="5"/>
        <v/>
      </c>
      <c r="G122" s="134"/>
      <c r="H122" s="2"/>
      <c r="I122" s="2"/>
      <c r="J122" s="2"/>
      <c r="K122" s="2"/>
      <c r="L122" s="2"/>
      <c r="M122" s="2"/>
      <c r="N122" s="128"/>
    </row>
    <row r="123" spans="1:14" s="133" customFormat="1">
      <c r="A123" s="104"/>
      <c r="B123" s="122"/>
      <c r="C123" s="105"/>
      <c r="D123" s="106"/>
      <c r="E123" s="103"/>
      <c r="F123" s="105" t="str">
        <f t="shared" si="5"/>
        <v/>
      </c>
      <c r="G123" s="134"/>
      <c r="H123" s="2"/>
      <c r="I123" s="2"/>
      <c r="J123" s="2"/>
      <c r="K123" s="2"/>
      <c r="L123" s="2"/>
      <c r="M123" s="2"/>
      <c r="N123" s="128"/>
    </row>
    <row r="124" spans="1:14" s="133" customFormat="1">
      <c r="A124" s="104"/>
      <c r="B124" s="122"/>
      <c r="C124" s="105"/>
      <c r="D124" s="106"/>
      <c r="E124" s="103"/>
      <c r="F124" s="105" t="str">
        <f t="shared" si="5"/>
        <v/>
      </c>
      <c r="G124" s="134"/>
      <c r="H124" s="2"/>
      <c r="I124" s="2"/>
      <c r="J124" s="2"/>
      <c r="K124" s="2"/>
      <c r="L124" s="2"/>
      <c r="M124" s="2"/>
      <c r="N124" s="128"/>
    </row>
    <row r="125" spans="1:14" s="133" customFormat="1">
      <c r="A125" s="104"/>
      <c r="B125" s="122"/>
      <c r="C125" s="105"/>
      <c r="D125" s="106"/>
      <c r="E125" s="103"/>
      <c r="F125" s="105" t="str">
        <f t="shared" si="5"/>
        <v/>
      </c>
      <c r="G125" s="134"/>
      <c r="H125" s="2"/>
      <c r="I125" s="2"/>
      <c r="J125" s="2"/>
      <c r="K125" s="2"/>
      <c r="L125" s="2"/>
      <c r="M125" s="2"/>
      <c r="N125" s="128"/>
    </row>
    <row r="126" spans="1:14" s="133" customFormat="1">
      <c r="A126" s="104"/>
      <c r="B126" s="122"/>
      <c r="C126" s="105"/>
      <c r="D126" s="106"/>
      <c r="E126" s="103"/>
      <c r="F126" s="105" t="str">
        <f t="shared" si="5"/>
        <v/>
      </c>
      <c r="G126" s="134"/>
      <c r="H126" s="2"/>
      <c r="I126" s="2"/>
      <c r="J126" s="2"/>
      <c r="K126" s="2"/>
      <c r="L126" s="2"/>
      <c r="M126" s="2"/>
      <c r="N126" s="128"/>
    </row>
    <row r="127" spans="1:14" s="133" customFormat="1">
      <c r="A127" s="104"/>
      <c r="B127" s="122"/>
      <c r="C127" s="105"/>
      <c r="D127" s="106"/>
      <c r="E127" s="103"/>
      <c r="F127" s="105" t="str">
        <f t="shared" si="5"/>
        <v/>
      </c>
      <c r="G127" s="134"/>
      <c r="H127" s="2"/>
      <c r="I127" s="2"/>
      <c r="J127" s="2"/>
      <c r="K127" s="2"/>
      <c r="L127" s="2"/>
      <c r="M127" s="2"/>
      <c r="N127" s="128"/>
    </row>
    <row r="128" spans="1:14" s="133" customFormat="1">
      <c r="A128" s="104"/>
      <c r="B128" s="122"/>
      <c r="C128" s="105"/>
      <c r="D128" s="106"/>
      <c r="E128" s="103"/>
      <c r="F128" s="105" t="str">
        <f t="shared" si="5"/>
        <v/>
      </c>
      <c r="G128" s="134"/>
      <c r="H128" s="2"/>
      <c r="I128" s="2"/>
      <c r="J128" s="2"/>
      <c r="K128" s="2"/>
      <c r="L128" s="2"/>
      <c r="M128" s="2"/>
      <c r="N128" s="128"/>
    </row>
    <row r="129" spans="1:14" s="133" customFormat="1">
      <c r="A129" s="104"/>
      <c r="B129" s="122"/>
      <c r="C129" s="105"/>
      <c r="D129" s="106"/>
      <c r="E129" s="103"/>
      <c r="F129" s="105" t="str">
        <f t="shared" si="5"/>
        <v/>
      </c>
      <c r="G129" s="134"/>
      <c r="H129" s="2"/>
      <c r="I129" s="2"/>
      <c r="J129" s="2"/>
      <c r="K129" s="2"/>
      <c r="L129" s="2"/>
      <c r="M129" s="2"/>
      <c r="N129" s="128"/>
    </row>
    <row r="130" spans="1:14" s="133" customFormat="1">
      <c r="A130" s="104"/>
      <c r="B130" s="122"/>
      <c r="C130" s="105"/>
      <c r="D130" s="106"/>
      <c r="E130" s="103"/>
      <c r="F130" s="105" t="str">
        <f t="shared" si="5"/>
        <v/>
      </c>
      <c r="G130" s="134"/>
      <c r="H130" s="2"/>
      <c r="I130" s="2"/>
      <c r="J130" s="2"/>
      <c r="K130" s="2"/>
      <c r="L130" s="2"/>
      <c r="M130" s="2"/>
      <c r="N130" s="128"/>
    </row>
    <row r="131" spans="1:14" s="133" customFormat="1">
      <c r="A131" s="104"/>
      <c r="B131" s="122"/>
      <c r="C131" s="105"/>
      <c r="D131" s="106"/>
      <c r="E131" s="103"/>
      <c r="F131" s="105" t="str">
        <f t="shared" ref="F131:F194" si="6">B131&amp;C131</f>
        <v/>
      </c>
      <c r="G131" s="134"/>
      <c r="H131" s="2"/>
      <c r="I131" s="2"/>
      <c r="J131" s="2"/>
      <c r="K131" s="2"/>
      <c r="L131" s="2"/>
      <c r="M131" s="2"/>
      <c r="N131" s="128"/>
    </row>
    <row r="132" spans="1:14" s="133" customFormat="1">
      <c r="A132" s="104"/>
      <c r="B132" s="122"/>
      <c r="C132" s="105"/>
      <c r="D132" s="106"/>
      <c r="E132" s="103"/>
      <c r="F132" s="105" t="str">
        <f t="shared" si="6"/>
        <v/>
      </c>
      <c r="G132" s="134"/>
      <c r="H132" s="2"/>
      <c r="I132" s="2"/>
      <c r="J132" s="2"/>
      <c r="K132" s="2"/>
      <c r="L132" s="2"/>
      <c r="M132" s="2"/>
      <c r="N132" s="128"/>
    </row>
    <row r="133" spans="1:14" s="133" customFormat="1">
      <c r="A133" s="104"/>
      <c r="B133" s="122"/>
      <c r="C133" s="105"/>
      <c r="D133" s="106"/>
      <c r="E133" s="103"/>
      <c r="F133" s="105" t="str">
        <f t="shared" si="6"/>
        <v/>
      </c>
      <c r="G133" s="134"/>
      <c r="H133" s="2"/>
      <c r="I133" s="2"/>
      <c r="J133" s="2"/>
      <c r="K133" s="2"/>
      <c r="L133" s="2"/>
      <c r="M133" s="2"/>
      <c r="N133" s="128"/>
    </row>
    <row r="134" spans="1:14" s="133" customFormat="1">
      <c r="A134" s="104"/>
      <c r="B134" s="122"/>
      <c r="C134" s="105"/>
      <c r="D134" s="106"/>
      <c r="E134" s="103"/>
      <c r="F134" s="105" t="str">
        <f t="shared" si="6"/>
        <v/>
      </c>
      <c r="G134" s="134"/>
      <c r="H134" s="2"/>
      <c r="I134" s="2"/>
      <c r="J134" s="2"/>
      <c r="K134" s="2"/>
      <c r="L134" s="2"/>
      <c r="M134" s="2"/>
      <c r="N134" s="128"/>
    </row>
    <row r="135" spans="1:14" s="133" customFormat="1">
      <c r="A135" s="104"/>
      <c r="B135" s="122"/>
      <c r="C135" s="105"/>
      <c r="D135" s="106"/>
      <c r="E135" s="103"/>
      <c r="F135" s="105" t="str">
        <f t="shared" si="6"/>
        <v/>
      </c>
      <c r="G135" s="134"/>
      <c r="H135" s="2"/>
      <c r="I135" s="2"/>
      <c r="J135" s="2"/>
      <c r="K135" s="2"/>
      <c r="L135" s="2"/>
      <c r="M135" s="2"/>
      <c r="N135" s="128"/>
    </row>
    <row r="136" spans="1:14" s="133" customFormat="1">
      <c r="A136" s="104"/>
      <c r="B136" s="122"/>
      <c r="C136" s="105"/>
      <c r="D136" s="106"/>
      <c r="E136" s="103"/>
      <c r="F136" s="105" t="str">
        <f t="shared" si="6"/>
        <v/>
      </c>
      <c r="G136" s="134"/>
      <c r="H136" s="2"/>
      <c r="I136" s="2"/>
      <c r="J136" s="2"/>
      <c r="K136" s="2"/>
      <c r="L136" s="2"/>
      <c r="M136" s="2"/>
      <c r="N136" s="128"/>
    </row>
    <row r="137" spans="1:14" s="133" customFormat="1">
      <c r="A137" s="104"/>
      <c r="B137" s="122"/>
      <c r="C137" s="105"/>
      <c r="D137" s="106"/>
      <c r="E137" s="103"/>
      <c r="F137" s="105" t="str">
        <f t="shared" si="6"/>
        <v/>
      </c>
      <c r="G137" s="134"/>
      <c r="H137" s="2"/>
      <c r="I137" s="2"/>
      <c r="J137" s="2"/>
      <c r="K137" s="2"/>
      <c r="L137" s="2"/>
      <c r="M137" s="2"/>
      <c r="N137" s="128"/>
    </row>
    <row r="138" spans="1:14" s="133" customFormat="1">
      <c r="A138" s="104"/>
      <c r="B138" s="122"/>
      <c r="C138" s="105"/>
      <c r="D138" s="106"/>
      <c r="E138" s="103"/>
      <c r="F138" s="105" t="str">
        <f t="shared" si="6"/>
        <v/>
      </c>
      <c r="G138" s="134"/>
      <c r="H138" s="2"/>
      <c r="I138" s="2"/>
      <c r="J138" s="2"/>
      <c r="K138" s="2"/>
      <c r="L138" s="2"/>
      <c r="M138" s="2"/>
      <c r="N138" s="128"/>
    </row>
    <row r="139" spans="1:14" s="133" customFormat="1">
      <c r="A139" s="104"/>
      <c r="B139" s="122"/>
      <c r="C139" s="105"/>
      <c r="D139" s="106"/>
      <c r="E139" s="103"/>
      <c r="F139" s="105" t="str">
        <f t="shared" si="6"/>
        <v/>
      </c>
      <c r="G139" s="134"/>
      <c r="H139" s="2"/>
      <c r="I139" s="2"/>
      <c r="J139" s="2"/>
      <c r="K139" s="2"/>
      <c r="L139" s="2"/>
      <c r="M139" s="2"/>
      <c r="N139" s="128"/>
    </row>
    <row r="140" spans="1:14" s="133" customFormat="1">
      <c r="A140" s="104"/>
      <c r="B140" s="122"/>
      <c r="C140" s="105"/>
      <c r="D140" s="106"/>
      <c r="E140" s="103"/>
      <c r="F140" s="105" t="str">
        <f t="shared" si="6"/>
        <v/>
      </c>
      <c r="G140" s="134"/>
      <c r="H140" s="2"/>
      <c r="I140" s="2"/>
      <c r="J140" s="2"/>
      <c r="K140" s="2"/>
      <c r="L140" s="2"/>
      <c r="M140" s="2"/>
      <c r="N140" s="128"/>
    </row>
    <row r="141" spans="1:14" s="133" customFormat="1">
      <c r="A141" s="104"/>
      <c r="B141" s="122"/>
      <c r="C141" s="105"/>
      <c r="D141" s="106"/>
      <c r="E141" s="103"/>
      <c r="F141" s="105" t="str">
        <f t="shared" si="6"/>
        <v/>
      </c>
      <c r="G141" s="134"/>
      <c r="H141" s="2"/>
      <c r="I141" s="2"/>
      <c r="J141" s="2"/>
      <c r="K141" s="2"/>
      <c r="L141" s="2"/>
      <c r="M141" s="2"/>
      <c r="N141" s="128"/>
    </row>
    <row r="142" spans="1:14" s="133" customFormat="1">
      <c r="A142" s="104"/>
      <c r="B142" s="122"/>
      <c r="C142" s="105"/>
      <c r="D142" s="106"/>
      <c r="E142" s="103"/>
      <c r="F142" s="105" t="str">
        <f t="shared" si="6"/>
        <v/>
      </c>
      <c r="G142" s="134"/>
      <c r="H142" s="2"/>
      <c r="I142" s="2"/>
      <c r="J142" s="2"/>
      <c r="K142" s="2"/>
      <c r="L142" s="2"/>
      <c r="M142" s="2"/>
      <c r="N142" s="128"/>
    </row>
    <row r="143" spans="1:14" s="133" customFormat="1">
      <c r="A143" s="104"/>
      <c r="B143" s="122"/>
      <c r="C143" s="105"/>
      <c r="D143" s="106"/>
      <c r="E143" s="103"/>
      <c r="F143" s="105" t="str">
        <f t="shared" si="6"/>
        <v/>
      </c>
      <c r="G143" s="134"/>
      <c r="H143" s="2"/>
      <c r="I143" s="2"/>
      <c r="J143" s="2"/>
      <c r="K143" s="2"/>
      <c r="L143" s="2"/>
      <c r="M143" s="2"/>
      <c r="N143" s="128"/>
    </row>
    <row r="144" spans="1:14" s="133" customFormat="1">
      <c r="A144" s="104"/>
      <c r="B144" s="122"/>
      <c r="C144" s="105"/>
      <c r="D144" s="106"/>
      <c r="E144" s="103"/>
      <c r="F144" s="105" t="str">
        <f t="shared" si="6"/>
        <v/>
      </c>
      <c r="G144" s="134"/>
      <c r="H144" s="2"/>
      <c r="I144" s="2"/>
      <c r="J144" s="2"/>
      <c r="K144" s="2"/>
      <c r="L144" s="2"/>
      <c r="M144" s="2"/>
      <c r="N144" s="128"/>
    </row>
    <row r="145" spans="1:14" s="133" customFormat="1">
      <c r="A145" s="104"/>
      <c r="B145" s="122"/>
      <c r="C145" s="105"/>
      <c r="D145" s="106"/>
      <c r="E145" s="103"/>
      <c r="F145" s="105" t="str">
        <f t="shared" si="6"/>
        <v/>
      </c>
      <c r="G145" s="134"/>
      <c r="H145" s="2"/>
      <c r="I145" s="2"/>
      <c r="J145" s="2"/>
      <c r="K145" s="2"/>
      <c r="L145" s="2"/>
      <c r="M145" s="2"/>
      <c r="N145" s="128"/>
    </row>
    <row r="146" spans="1:14" s="133" customFormat="1">
      <c r="A146" s="104"/>
      <c r="B146" s="122"/>
      <c r="C146" s="105"/>
      <c r="D146" s="106"/>
      <c r="E146" s="103"/>
      <c r="F146" s="105" t="str">
        <f t="shared" si="6"/>
        <v/>
      </c>
      <c r="G146" s="134"/>
      <c r="H146" s="2"/>
      <c r="I146" s="2"/>
      <c r="J146" s="2"/>
      <c r="K146" s="2"/>
      <c r="L146" s="2"/>
      <c r="M146" s="2"/>
      <c r="N146" s="128"/>
    </row>
    <row r="147" spans="1:14" s="133" customFormat="1">
      <c r="A147" s="104"/>
      <c r="B147" s="122"/>
      <c r="C147" s="105"/>
      <c r="D147" s="106"/>
      <c r="E147" s="103"/>
      <c r="F147" s="105" t="str">
        <f t="shared" si="6"/>
        <v/>
      </c>
      <c r="G147" s="134"/>
      <c r="H147" s="2"/>
      <c r="I147" s="2"/>
      <c r="J147" s="2"/>
      <c r="K147" s="2"/>
      <c r="L147" s="2"/>
      <c r="M147" s="2"/>
      <c r="N147" s="128"/>
    </row>
    <row r="148" spans="1:14" s="133" customFormat="1">
      <c r="A148" s="104"/>
      <c r="B148" s="122"/>
      <c r="C148" s="105"/>
      <c r="D148" s="106"/>
      <c r="E148" s="103"/>
      <c r="F148" s="105" t="str">
        <f t="shared" si="6"/>
        <v/>
      </c>
      <c r="G148" s="134"/>
      <c r="H148" s="2"/>
      <c r="I148" s="2"/>
      <c r="J148" s="2"/>
      <c r="K148" s="2"/>
      <c r="L148" s="2"/>
      <c r="M148" s="2"/>
      <c r="N148" s="128"/>
    </row>
    <row r="149" spans="1:14" s="133" customFormat="1">
      <c r="A149" s="104"/>
      <c r="B149" s="122"/>
      <c r="C149" s="105"/>
      <c r="D149" s="106"/>
      <c r="E149" s="103"/>
      <c r="F149" s="105" t="str">
        <f t="shared" si="6"/>
        <v/>
      </c>
      <c r="G149" s="134"/>
      <c r="H149" s="2"/>
      <c r="I149" s="2"/>
      <c r="J149" s="2"/>
      <c r="K149" s="2"/>
      <c r="L149" s="2"/>
      <c r="M149" s="2"/>
      <c r="N149" s="128"/>
    </row>
    <row r="150" spans="1:14" s="133" customFormat="1">
      <c r="A150" s="104"/>
      <c r="B150" s="122"/>
      <c r="C150" s="105"/>
      <c r="D150" s="106"/>
      <c r="E150" s="103"/>
      <c r="F150" s="105" t="str">
        <f t="shared" si="6"/>
        <v/>
      </c>
      <c r="G150" s="134"/>
      <c r="H150" s="2"/>
      <c r="I150" s="2"/>
      <c r="J150" s="2"/>
      <c r="K150" s="2"/>
      <c r="L150" s="2"/>
      <c r="M150" s="2"/>
      <c r="N150" s="128"/>
    </row>
    <row r="151" spans="1:14" s="133" customFormat="1">
      <c r="A151" s="104"/>
      <c r="B151" s="122"/>
      <c r="C151" s="105"/>
      <c r="D151" s="106"/>
      <c r="E151" s="103"/>
      <c r="F151" s="105" t="str">
        <f t="shared" si="6"/>
        <v/>
      </c>
      <c r="G151" s="134"/>
      <c r="H151" s="2"/>
      <c r="I151" s="2"/>
      <c r="J151" s="2"/>
      <c r="K151" s="2"/>
      <c r="L151" s="2"/>
      <c r="M151" s="2"/>
      <c r="N151" s="128"/>
    </row>
    <row r="152" spans="1:14" s="133" customFormat="1">
      <c r="A152" s="104"/>
      <c r="B152" s="122"/>
      <c r="C152" s="105"/>
      <c r="D152" s="106"/>
      <c r="E152" s="103"/>
      <c r="F152" s="105" t="str">
        <f t="shared" si="6"/>
        <v/>
      </c>
      <c r="G152" s="134"/>
      <c r="H152" s="2"/>
      <c r="I152" s="2"/>
      <c r="J152" s="2"/>
      <c r="K152" s="2"/>
      <c r="L152" s="2"/>
      <c r="M152" s="2"/>
      <c r="N152" s="128"/>
    </row>
    <row r="153" spans="1:14" s="133" customFormat="1">
      <c r="A153" s="104"/>
      <c r="B153" s="122"/>
      <c r="C153" s="105"/>
      <c r="D153" s="106"/>
      <c r="E153" s="103"/>
      <c r="F153" s="105" t="str">
        <f t="shared" si="6"/>
        <v/>
      </c>
      <c r="G153" s="134"/>
      <c r="H153" s="2"/>
      <c r="I153" s="2"/>
      <c r="J153" s="2"/>
      <c r="K153" s="2"/>
      <c r="L153" s="2"/>
      <c r="M153" s="2"/>
      <c r="N153" s="128"/>
    </row>
    <row r="154" spans="1:14" s="133" customFormat="1">
      <c r="A154" s="104"/>
      <c r="B154" s="122"/>
      <c r="C154" s="105"/>
      <c r="D154" s="106"/>
      <c r="E154" s="103"/>
      <c r="F154" s="105" t="str">
        <f t="shared" si="6"/>
        <v/>
      </c>
      <c r="G154" s="134"/>
      <c r="H154" s="2"/>
      <c r="I154" s="2"/>
      <c r="J154" s="2"/>
      <c r="K154" s="2"/>
      <c r="L154" s="2"/>
      <c r="M154" s="2"/>
      <c r="N154" s="128"/>
    </row>
    <row r="155" spans="1:14" s="133" customFormat="1">
      <c r="A155" s="104"/>
      <c r="B155" s="122"/>
      <c r="C155" s="105"/>
      <c r="D155" s="106"/>
      <c r="E155" s="103"/>
      <c r="F155" s="105" t="str">
        <f t="shared" si="6"/>
        <v/>
      </c>
      <c r="G155" s="134"/>
      <c r="H155" s="2"/>
      <c r="I155" s="2"/>
      <c r="J155" s="2"/>
      <c r="K155" s="2"/>
      <c r="L155" s="2"/>
      <c r="M155" s="2"/>
      <c r="N155" s="128"/>
    </row>
    <row r="156" spans="1:14" s="133" customFormat="1">
      <c r="A156" s="104"/>
      <c r="B156" s="122"/>
      <c r="C156" s="105"/>
      <c r="D156" s="106"/>
      <c r="E156" s="103"/>
      <c r="F156" s="105" t="str">
        <f t="shared" si="6"/>
        <v/>
      </c>
      <c r="G156" s="134"/>
      <c r="H156" s="2"/>
      <c r="I156" s="2"/>
      <c r="J156" s="2"/>
      <c r="K156" s="2"/>
      <c r="L156" s="2"/>
      <c r="M156" s="2"/>
      <c r="N156" s="128"/>
    </row>
    <row r="157" spans="1:14" s="133" customFormat="1">
      <c r="A157" s="104"/>
      <c r="B157" s="122"/>
      <c r="C157" s="105"/>
      <c r="D157" s="106"/>
      <c r="E157" s="103"/>
      <c r="F157" s="105" t="str">
        <f t="shared" si="6"/>
        <v/>
      </c>
      <c r="G157" s="134"/>
      <c r="H157" s="2"/>
      <c r="I157" s="2"/>
      <c r="J157" s="2"/>
      <c r="K157" s="2"/>
      <c r="L157" s="2"/>
      <c r="M157" s="2"/>
      <c r="N157" s="128"/>
    </row>
    <row r="158" spans="1:14" s="133" customFormat="1">
      <c r="A158" s="104"/>
      <c r="B158" s="122"/>
      <c r="C158" s="105"/>
      <c r="D158" s="106"/>
      <c r="E158" s="103"/>
      <c r="F158" s="105" t="str">
        <f t="shared" si="6"/>
        <v/>
      </c>
      <c r="G158" s="134"/>
      <c r="H158" s="2"/>
      <c r="I158" s="2"/>
      <c r="J158" s="2"/>
      <c r="K158" s="2"/>
      <c r="L158" s="2"/>
      <c r="M158" s="2"/>
      <c r="N158" s="128"/>
    </row>
    <row r="159" spans="1:14" s="133" customFormat="1">
      <c r="A159" s="104"/>
      <c r="B159" s="122"/>
      <c r="C159" s="105"/>
      <c r="D159" s="106"/>
      <c r="E159" s="103"/>
      <c r="F159" s="105" t="str">
        <f t="shared" si="6"/>
        <v/>
      </c>
      <c r="G159" s="134"/>
      <c r="H159" s="2"/>
      <c r="I159" s="2"/>
      <c r="J159" s="2"/>
      <c r="K159" s="2"/>
      <c r="L159" s="2"/>
      <c r="M159" s="2"/>
      <c r="N159" s="128"/>
    </row>
    <row r="160" spans="1:14" s="133" customFormat="1">
      <c r="A160" s="104"/>
      <c r="B160" s="122"/>
      <c r="C160" s="105"/>
      <c r="D160" s="106"/>
      <c r="E160" s="103"/>
      <c r="F160" s="105" t="str">
        <f t="shared" si="6"/>
        <v/>
      </c>
      <c r="G160" s="134"/>
      <c r="H160" s="2"/>
      <c r="I160" s="2"/>
      <c r="J160" s="2"/>
      <c r="K160" s="2"/>
      <c r="L160" s="2"/>
      <c r="M160" s="2"/>
      <c r="N160" s="128"/>
    </row>
    <row r="161" spans="1:14" s="133" customFormat="1">
      <c r="A161" s="104"/>
      <c r="B161" s="122"/>
      <c r="C161" s="105"/>
      <c r="D161" s="106"/>
      <c r="E161" s="103"/>
      <c r="F161" s="105" t="str">
        <f t="shared" si="6"/>
        <v/>
      </c>
      <c r="G161" s="134"/>
      <c r="H161" s="2"/>
      <c r="I161" s="2"/>
      <c r="J161" s="2"/>
      <c r="K161" s="2"/>
      <c r="L161" s="2"/>
      <c r="M161" s="2"/>
      <c r="N161" s="128"/>
    </row>
    <row r="162" spans="1:14" s="133" customFormat="1">
      <c r="A162" s="104"/>
      <c r="B162" s="122"/>
      <c r="C162" s="105"/>
      <c r="D162" s="106"/>
      <c r="E162" s="103"/>
      <c r="F162" s="105" t="str">
        <f t="shared" si="6"/>
        <v/>
      </c>
      <c r="G162" s="134"/>
      <c r="H162" s="2"/>
      <c r="I162" s="2"/>
      <c r="J162" s="2"/>
      <c r="K162" s="2"/>
      <c r="L162" s="2"/>
      <c r="M162" s="2"/>
      <c r="N162" s="128"/>
    </row>
    <row r="163" spans="1:14" s="133" customFormat="1">
      <c r="A163" s="104"/>
      <c r="B163" s="122"/>
      <c r="C163" s="105"/>
      <c r="D163" s="106"/>
      <c r="E163" s="103"/>
      <c r="F163" s="105" t="str">
        <f t="shared" si="6"/>
        <v/>
      </c>
      <c r="G163" s="134"/>
      <c r="H163" s="2"/>
      <c r="I163" s="2"/>
      <c r="J163" s="2"/>
      <c r="K163" s="2"/>
      <c r="L163" s="2"/>
      <c r="M163" s="2"/>
      <c r="N163" s="128"/>
    </row>
    <row r="164" spans="1:14" s="133" customFormat="1">
      <c r="A164" s="104"/>
      <c r="B164" s="122"/>
      <c r="C164" s="105"/>
      <c r="D164" s="106"/>
      <c r="E164" s="103"/>
      <c r="F164" s="105" t="str">
        <f t="shared" si="6"/>
        <v/>
      </c>
      <c r="G164" s="134"/>
      <c r="H164" s="2"/>
      <c r="I164" s="2"/>
      <c r="J164" s="2"/>
      <c r="K164" s="2"/>
      <c r="L164" s="2"/>
      <c r="M164" s="2"/>
      <c r="N164" s="128"/>
    </row>
    <row r="165" spans="1:14" s="133" customFormat="1">
      <c r="A165" s="104"/>
      <c r="B165" s="122"/>
      <c r="C165" s="105"/>
      <c r="D165" s="106"/>
      <c r="E165" s="103"/>
      <c r="F165" s="105" t="str">
        <f t="shared" si="6"/>
        <v/>
      </c>
      <c r="G165" s="134"/>
      <c r="H165" s="2"/>
      <c r="I165" s="2"/>
      <c r="J165" s="2"/>
      <c r="K165" s="2"/>
      <c r="L165" s="2"/>
      <c r="M165" s="2"/>
      <c r="N165" s="128"/>
    </row>
    <row r="166" spans="1:14" s="133" customFormat="1">
      <c r="A166" s="104"/>
      <c r="B166" s="122"/>
      <c r="C166" s="105"/>
      <c r="D166" s="106"/>
      <c r="E166" s="103"/>
      <c r="F166" s="105" t="str">
        <f t="shared" si="6"/>
        <v/>
      </c>
      <c r="G166" s="134"/>
      <c r="H166" s="2"/>
      <c r="I166" s="2"/>
      <c r="J166" s="2"/>
      <c r="K166" s="2"/>
      <c r="L166" s="2"/>
      <c r="M166" s="2"/>
      <c r="N166" s="128"/>
    </row>
    <row r="167" spans="1:14" s="133" customFormat="1">
      <c r="A167" s="104"/>
      <c r="B167" s="122"/>
      <c r="C167" s="105"/>
      <c r="D167" s="106"/>
      <c r="E167" s="103"/>
      <c r="F167" s="105" t="str">
        <f t="shared" si="6"/>
        <v/>
      </c>
      <c r="G167" s="134"/>
      <c r="H167" s="2"/>
      <c r="I167" s="2"/>
      <c r="J167" s="2"/>
      <c r="K167" s="2"/>
      <c r="L167" s="2"/>
      <c r="M167" s="2"/>
      <c r="N167" s="128"/>
    </row>
    <row r="168" spans="1:14" s="133" customFormat="1">
      <c r="A168" s="104"/>
      <c r="B168" s="122"/>
      <c r="C168" s="105"/>
      <c r="D168" s="106"/>
      <c r="E168" s="103"/>
      <c r="F168" s="105" t="str">
        <f t="shared" si="6"/>
        <v/>
      </c>
      <c r="G168" s="134"/>
      <c r="H168" s="2"/>
      <c r="I168" s="2"/>
      <c r="J168" s="2"/>
      <c r="K168" s="2"/>
      <c r="L168" s="2"/>
      <c r="M168" s="2"/>
      <c r="N168" s="128"/>
    </row>
    <row r="169" spans="1:14" s="133" customFormat="1">
      <c r="A169" s="104"/>
      <c r="B169" s="122"/>
      <c r="C169" s="105"/>
      <c r="D169" s="106"/>
      <c r="E169" s="103"/>
      <c r="F169" s="105" t="str">
        <f t="shared" si="6"/>
        <v/>
      </c>
      <c r="G169" s="134"/>
      <c r="H169" s="2"/>
      <c r="I169" s="2"/>
      <c r="J169" s="2"/>
      <c r="K169" s="2"/>
      <c r="L169" s="2"/>
      <c r="M169" s="2"/>
      <c r="N169" s="128"/>
    </row>
    <row r="170" spans="1:14" s="133" customFormat="1">
      <c r="A170" s="104"/>
      <c r="B170" s="122"/>
      <c r="C170" s="105"/>
      <c r="D170" s="106"/>
      <c r="E170" s="103"/>
      <c r="F170" s="105" t="str">
        <f t="shared" si="6"/>
        <v/>
      </c>
      <c r="G170" s="134"/>
      <c r="H170" s="2"/>
      <c r="I170" s="2"/>
      <c r="J170" s="2"/>
      <c r="K170" s="2"/>
      <c r="L170" s="2"/>
      <c r="M170" s="2"/>
      <c r="N170" s="128"/>
    </row>
    <row r="171" spans="1:14" s="133" customFormat="1">
      <c r="A171" s="104"/>
      <c r="B171" s="122"/>
      <c r="C171" s="105"/>
      <c r="D171" s="106"/>
      <c r="E171" s="103"/>
      <c r="F171" s="105" t="str">
        <f t="shared" si="6"/>
        <v/>
      </c>
      <c r="G171" s="134"/>
      <c r="H171" s="2"/>
      <c r="I171" s="2"/>
      <c r="J171" s="2"/>
      <c r="K171" s="2"/>
      <c r="L171" s="2"/>
      <c r="M171" s="2"/>
      <c r="N171" s="128"/>
    </row>
    <row r="172" spans="1:14" s="133" customFormat="1">
      <c r="A172" s="104"/>
      <c r="B172" s="122"/>
      <c r="C172" s="105"/>
      <c r="D172" s="106"/>
      <c r="E172" s="103"/>
      <c r="F172" s="105" t="str">
        <f t="shared" si="6"/>
        <v/>
      </c>
      <c r="G172" s="134"/>
      <c r="H172" s="2"/>
      <c r="I172" s="2"/>
      <c r="J172" s="2"/>
      <c r="K172" s="2"/>
      <c r="L172" s="2"/>
      <c r="M172" s="2"/>
      <c r="N172" s="128"/>
    </row>
    <row r="173" spans="1:14" s="133" customFormat="1">
      <c r="A173" s="104"/>
      <c r="B173" s="122"/>
      <c r="C173" s="105"/>
      <c r="D173" s="106"/>
      <c r="E173" s="103"/>
      <c r="F173" s="105" t="str">
        <f t="shared" si="6"/>
        <v/>
      </c>
      <c r="G173" s="134"/>
      <c r="H173" s="2"/>
      <c r="I173" s="2"/>
      <c r="J173" s="2"/>
      <c r="K173" s="2"/>
      <c r="L173" s="2"/>
      <c r="M173" s="2"/>
      <c r="N173" s="128"/>
    </row>
    <row r="174" spans="1:14" s="133" customFormat="1">
      <c r="A174" s="104"/>
      <c r="B174" s="122"/>
      <c r="C174" s="105"/>
      <c r="D174" s="106"/>
      <c r="E174" s="103"/>
      <c r="F174" s="105" t="str">
        <f t="shared" si="6"/>
        <v/>
      </c>
      <c r="G174" s="134"/>
      <c r="H174" s="2"/>
      <c r="I174" s="2"/>
      <c r="J174" s="2"/>
      <c r="K174" s="2"/>
      <c r="L174" s="2"/>
      <c r="M174" s="2"/>
      <c r="N174" s="128"/>
    </row>
    <row r="175" spans="1:14" s="133" customFormat="1">
      <c r="A175" s="104"/>
      <c r="B175" s="122"/>
      <c r="C175" s="105"/>
      <c r="D175" s="106"/>
      <c r="E175" s="103"/>
      <c r="F175" s="105" t="str">
        <f t="shared" si="6"/>
        <v/>
      </c>
      <c r="G175" s="134"/>
      <c r="H175" s="2"/>
      <c r="I175" s="2"/>
      <c r="J175" s="2"/>
      <c r="K175" s="2"/>
      <c r="L175" s="2"/>
      <c r="M175" s="2"/>
      <c r="N175" s="128"/>
    </row>
    <row r="176" spans="1:14" s="133" customFormat="1">
      <c r="A176" s="104"/>
      <c r="B176" s="122"/>
      <c r="C176" s="105"/>
      <c r="D176" s="106"/>
      <c r="E176" s="103"/>
      <c r="F176" s="105" t="str">
        <f t="shared" si="6"/>
        <v/>
      </c>
      <c r="G176" s="134"/>
      <c r="H176" s="2"/>
      <c r="I176" s="2"/>
      <c r="J176" s="2"/>
      <c r="K176" s="2"/>
      <c r="L176" s="2"/>
      <c r="M176" s="2"/>
      <c r="N176" s="128"/>
    </row>
    <row r="177" spans="1:14" s="133" customFormat="1">
      <c r="A177" s="104"/>
      <c r="B177" s="122"/>
      <c r="C177" s="105"/>
      <c r="D177" s="106"/>
      <c r="E177" s="103"/>
      <c r="F177" s="105" t="str">
        <f t="shared" si="6"/>
        <v/>
      </c>
      <c r="G177" s="134"/>
      <c r="H177" s="2"/>
      <c r="I177" s="2"/>
      <c r="J177" s="2"/>
      <c r="K177" s="2"/>
      <c r="L177" s="2"/>
      <c r="M177" s="2"/>
      <c r="N177" s="128"/>
    </row>
    <row r="178" spans="1:14" s="133" customFormat="1">
      <c r="A178" s="104"/>
      <c r="B178" s="122"/>
      <c r="C178" s="105"/>
      <c r="D178" s="106"/>
      <c r="E178" s="103"/>
      <c r="F178" s="105" t="str">
        <f t="shared" si="6"/>
        <v/>
      </c>
      <c r="G178" s="134"/>
      <c r="H178" s="2"/>
      <c r="I178" s="2"/>
      <c r="J178" s="2"/>
      <c r="K178" s="2"/>
      <c r="L178" s="2"/>
      <c r="M178" s="2"/>
      <c r="N178" s="128"/>
    </row>
    <row r="179" spans="1:14" s="133" customFormat="1">
      <c r="A179" s="104"/>
      <c r="B179" s="122"/>
      <c r="C179" s="105"/>
      <c r="D179" s="106"/>
      <c r="E179" s="103"/>
      <c r="F179" s="105" t="str">
        <f t="shared" si="6"/>
        <v/>
      </c>
      <c r="G179" s="134"/>
      <c r="H179" s="2"/>
      <c r="I179" s="2"/>
      <c r="J179" s="2"/>
      <c r="K179" s="2"/>
      <c r="L179" s="2"/>
      <c r="M179" s="2"/>
      <c r="N179" s="128"/>
    </row>
    <row r="180" spans="1:14" s="133" customFormat="1">
      <c r="A180" s="104"/>
      <c r="B180" s="122"/>
      <c r="C180" s="105"/>
      <c r="D180" s="106"/>
      <c r="E180" s="103"/>
      <c r="F180" s="105" t="str">
        <f t="shared" si="6"/>
        <v/>
      </c>
      <c r="G180" s="134"/>
      <c r="H180" s="2"/>
      <c r="I180" s="2"/>
      <c r="J180" s="2"/>
      <c r="K180" s="2"/>
      <c r="L180" s="2"/>
      <c r="M180" s="2"/>
      <c r="N180" s="128"/>
    </row>
    <row r="181" spans="1:14" s="133" customFormat="1">
      <c r="A181" s="104"/>
      <c r="B181" s="122"/>
      <c r="C181" s="105"/>
      <c r="D181" s="106"/>
      <c r="E181" s="103"/>
      <c r="F181" s="105" t="str">
        <f t="shared" si="6"/>
        <v/>
      </c>
      <c r="G181" s="134"/>
      <c r="H181" s="2"/>
      <c r="I181" s="2"/>
      <c r="J181" s="2"/>
      <c r="K181" s="2"/>
      <c r="L181" s="2"/>
      <c r="M181" s="2"/>
      <c r="N181" s="128"/>
    </row>
    <row r="182" spans="1:14" s="133" customFormat="1">
      <c r="A182" s="104"/>
      <c r="B182" s="122"/>
      <c r="C182" s="105"/>
      <c r="D182" s="106"/>
      <c r="E182" s="103"/>
      <c r="F182" s="105" t="str">
        <f t="shared" si="6"/>
        <v/>
      </c>
      <c r="G182" s="134"/>
      <c r="H182" s="2"/>
      <c r="I182" s="2"/>
      <c r="J182" s="2"/>
      <c r="K182" s="2"/>
      <c r="L182" s="2"/>
      <c r="M182" s="2"/>
      <c r="N182" s="128"/>
    </row>
    <row r="183" spans="1:14" s="133" customFormat="1">
      <c r="A183" s="104"/>
      <c r="B183" s="122"/>
      <c r="C183" s="105"/>
      <c r="D183" s="106"/>
      <c r="E183" s="103"/>
      <c r="F183" s="105" t="str">
        <f t="shared" si="6"/>
        <v/>
      </c>
      <c r="G183" s="134"/>
      <c r="H183" s="2"/>
      <c r="I183" s="2"/>
      <c r="J183" s="2"/>
      <c r="K183" s="2"/>
      <c r="L183" s="2"/>
      <c r="M183" s="2"/>
      <c r="N183" s="128"/>
    </row>
    <row r="184" spans="1:14" s="133" customFormat="1">
      <c r="A184" s="104"/>
      <c r="B184" s="122"/>
      <c r="C184" s="105"/>
      <c r="D184" s="106"/>
      <c r="E184" s="103"/>
      <c r="F184" s="105" t="str">
        <f t="shared" si="6"/>
        <v/>
      </c>
      <c r="G184" s="134"/>
      <c r="H184" s="2"/>
      <c r="I184" s="2"/>
      <c r="J184" s="2"/>
      <c r="K184" s="2"/>
      <c r="L184" s="2"/>
      <c r="M184" s="2"/>
      <c r="N184" s="128"/>
    </row>
    <row r="185" spans="1:14" s="133" customFormat="1">
      <c r="A185" s="104"/>
      <c r="B185" s="122"/>
      <c r="C185" s="105"/>
      <c r="D185" s="106"/>
      <c r="E185" s="103"/>
      <c r="F185" s="105" t="str">
        <f t="shared" si="6"/>
        <v/>
      </c>
      <c r="G185" s="134"/>
      <c r="H185" s="2"/>
      <c r="I185" s="2"/>
      <c r="J185" s="2"/>
      <c r="K185" s="2"/>
      <c r="L185" s="2"/>
      <c r="M185" s="2"/>
      <c r="N185" s="128"/>
    </row>
    <row r="186" spans="1:14" s="133" customFormat="1">
      <c r="A186" s="104"/>
      <c r="B186" s="122"/>
      <c r="C186" s="105"/>
      <c r="D186" s="106"/>
      <c r="E186" s="103"/>
      <c r="F186" s="105" t="str">
        <f t="shared" si="6"/>
        <v/>
      </c>
      <c r="G186" s="134"/>
      <c r="H186" s="2"/>
      <c r="I186" s="2"/>
      <c r="J186" s="2"/>
      <c r="K186" s="2"/>
      <c r="L186" s="2"/>
      <c r="M186" s="2"/>
      <c r="N186" s="128"/>
    </row>
    <row r="187" spans="1:14" s="133" customFormat="1">
      <c r="A187" s="104"/>
      <c r="B187" s="122"/>
      <c r="C187" s="105"/>
      <c r="D187" s="106"/>
      <c r="E187" s="103"/>
      <c r="F187" s="105" t="str">
        <f t="shared" si="6"/>
        <v/>
      </c>
      <c r="G187" s="134"/>
      <c r="H187" s="2"/>
      <c r="I187" s="2"/>
      <c r="J187" s="2"/>
      <c r="K187" s="2"/>
      <c r="L187" s="2"/>
      <c r="M187" s="2"/>
      <c r="N187" s="128"/>
    </row>
    <row r="188" spans="1:14" s="133" customFormat="1">
      <c r="A188" s="104"/>
      <c r="B188" s="122"/>
      <c r="C188" s="105"/>
      <c r="D188" s="106"/>
      <c r="E188" s="103"/>
      <c r="F188" s="105" t="str">
        <f t="shared" si="6"/>
        <v/>
      </c>
      <c r="G188" s="134"/>
      <c r="H188" s="2"/>
      <c r="I188" s="2"/>
      <c r="J188" s="2"/>
      <c r="K188" s="2"/>
      <c r="L188" s="2"/>
      <c r="M188" s="2"/>
      <c r="N188" s="128"/>
    </row>
    <row r="189" spans="1:14" s="133" customFormat="1">
      <c r="A189" s="104"/>
      <c r="B189" s="122"/>
      <c r="C189" s="105"/>
      <c r="D189" s="106"/>
      <c r="E189" s="103"/>
      <c r="F189" s="105" t="str">
        <f t="shared" si="6"/>
        <v/>
      </c>
      <c r="G189" s="134"/>
      <c r="H189" s="2"/>
      <c r="I189" s="2"/>
      <c r="J189" s="2"/>
      <c r="K189" s="2"/>
      <c r="L189" s="2"/>
      <c r="M189" s="2"/>
      <c r="N189" s="128"/>
    </row>
    <row r="190" spans="1:14" s="133" customFormat="1">
      <c r="A190" s="104"/>
      <c r="B190" s="122"/>
      <c r="C190" s="105"/>
      <c r="D190" s="106"/>
      <c r="E190" s="103"/>
      <c r="F190" s="105" t="str">
        <f t="shared" si="6"/>
        <v/>
      </c>
      <c r="G190" s="134"/>
      <c r="H190" s="2"/>
      <c r="I190" s="2"/>
      <c r="J190" s="2"/>
      <c r="K190" s="2"/>
      <c r="L190" s="2"/>
      <c r="M190" s="2"/>
      <c r="N190" s="128"/>
    </row>
    <row r="191" spans="1:14" s="133" customFormat="1">
      <c r="A191" s="104"/>
      <c r="B191" s="122"/>
      <c r="C191" s="105"/>
      <c r="D191" s="106"/>
      <c r="E191" s="103"/>
      <c r="F191" s="105" t="str">
        <f t="shared" si="6"/>
        <v/>
      </c>
      <c r="G191" s="134"/>
      <c r="H191" s="2"/>
      <c r="I191" s="2"/>
      <c r="J191" s="2"/>
      <c r="K191" s="2"/>
      <c r="L191" s="2"/>
      <c r="M191" s="2"/>
      <c r="N191" s="128"/>
    </row>
    <row r="192" spans="1:14" s="133" customFormat="1">
      <c r="A192" s="104"/>
      <c r="B192" s="122"/>
      <c r="C192" s="105"/>
      <c r="D192" s="106"/>
      <c r="E192" s="103"/>
      <c r="F192" s="105" t="str">
        <f t="shared" si="6"/>
        <v/>
      </c>
      <c r="G192" s="134"/>
      <c r="H192" s="2"/>
      <c r="I192" s="2"/>
      <c r="J192" s="2"/>
      <c r="K192" s="2"/>
      <c r="L192" s="2"/>
      <c r="M192" s="2"/>
      <c r="N192" s="128"/>
    </row>
    <row r="193" spans="1:14" s="133" customFormat="1">
      <c r="A193" s="104"/>
      <c r="B193" s="122"/>
      <c r="C193" s="105"/>
      <c r="D193" s="106"/>
      <c r="E193" s="103"/>
      <c r="F193" s="105" t="str">
        <f t="shared" si="6"/>
        <v/>
      </c>
      <c r="G193" s="134"/>
      <c r="H193" s="2"/>
      <c r="I193" s="2"/>
      <c r="J193" s="2"/>
      <c r="K193" s="2"/>
      <c r="L193" s="2"/>
      <c r="M193" s="2"/>
      <c r="N193" s="128"/>
    </row>
    <row r="194" spans="1:14" s="133" customFormat="1">
      <c r="A194" s="104"/>
      <c r="B194" s="122"/>
      <c r="C194" s="105"/>
      <c r="D194" s="106"/>
      <c r="E194" s="103"/>
      <c r="F194" s="105" t="str">
        <f t="shared" si="6"/>
        <v/>
      </c>
      <c r="G194" s="134"/>
      <c r="H194" s="2"/>
      <c r="I194" s="2"/>
      <c r="J194" s="2"/>
      <c r="K194" s="2"/>
      <c r="L194" s="2"/>
      <c r="M194" s="2"/>
      <c r="N194" s="128"/>
    </row>
    <row r="195" spans="1:14" s="133" customFormat="1">
      <c r="A195" s="104"/>
      <c r="B195" s="122"/>
      <c r="C195" s="105"/>
      <c r="D195" s="106"/>
      <c r="E195" s="103"/>
      <c r="F195" s="105" t="str">
        <f t="shared" ref="F195:F250" si="7">B195&amp;C195</f>
        <v/>
      </c>
      <c r="G195" s="134"/>
      <c r="H195" s="2"/>
      <c r="I195" s="2"/>
      <c r="J195" s="2"/>
      <c r="K195" s="2"/>
      <c r="L195" s="2"/>
      <c r="M195" s="2"/>
      <c r="N195" s="128"/>
    </row>
    <row r="196" spans="1:14" s="133" customFormat="1">
      <c r="A196" s="104"/>
      <c r="B196" s="122"/>
      <c r="C196" s="105"/>
      <c r="D196" s="106"/>
      <c r="E196" s="103"/>
      <c r="F196" s="105" t="str">
        <f t="shared" si="7"/>
        <v/>
      </c>
      <c r="G196" s="134"/>
      <c r="H196" s="2"/>
      <c r="I196" s="2"/>
      <c r="J196" s="2"/>
      <c r="K196" s="2"/>
      <c r="L196" s="2"/>
      <c r="M196" s="2"/>
      <c r="N196" s="128"/>
    </row>
    <row r="197" spans="1:14" s="133" customFormat="1">
      <c r="A197" s="104"/>
      <c r="B197" s="122"/>
      <c r="C197" s="105"/>
      <c r="D197" s="106"/>
      <c r="E197" s="103"/>
      <c r="F197" s="105" t="str">
        <f t="shared" si="7"/>
        <v/>
      </c>
      <c r="G197" s="134"/>
      <c r="H197" s="2"/>
      <c r="I197" s="2"/>
      <c r="J197" s="2"/>
      <c r="K197" s="2"/>
      <c r="L197" s="2"/>
      <c r="M197" s="2"/>
      <c r="N197" s="128"/>
    </row>
    <row r="198" spans="1:14" s="133" customFormat="1">
      <c r="A198" s="104"/>
      <c r="B198" s="122"/>
      <c r="C198" s="105"/>
      <c r="D198" s="106"/>
      <c r="E198" s="103"/>
      <c r="F198" s="105" t="str">
        <f t="shared" si="7"/>
        <v/>
      </c>
      <c r="G198" s="134"/>
      <c r="H198" s="2"/>
      <c r="I198" s="2"/>
      <c r="J198" s="2"/>
      <c r="K198" s="2"/>
      <c r="L198" s="2"/>
      <c r="M198" s="2"/>
      <c r="N198" s="128"/>
    </row>
    <row r="199" spans="1:14" s="133" customFormat="1">
      <c r="A199" s="104"/>
      <c r="B199" s="122"/>
      <c r="C199" s="105"/>
      <c r="D199" s="106"/>
      <c r="E199" s="103"/>
      <c r="F199" s="105" t="str">
        <f t="shared" si="7"/>
        <v/>
      </c>
      <c r="G199" s="134"/>
      <c r="H199" s="2"/>
      <c r="I199" s="2"/>
      <c r="J199" s="2"/>
      <c r="K199" s="2"/>
      <c r="L199" s="2"/>
      <c r="M199" s="2"/>
      <c r="N199" s="128"/>
    </row>
    <row r="200" spans="1:14" s="133" customFormat="1">
      <c r="A200" s="104"/>
      <c r="B200" s="122"/>
      <c r="C200" s="105"/>
      <c r="D200" s="106"/>
      <c r="E200" s="103"/>
      <c r="F200" s="105" t="str">
        <f t="shared" si="7"/>
        <v/>
      </c>
      <c r="G200" s="134"/>
      <c r="H200" s="2"/>
      <c r="I200" s="2"/>
      <c r="J200" s="2"/>
      <c r="K200" s="2"/>
      <c r="L200" s="2"/>
      <c r="M200" s="2"/>
      <c r="N200" s="128"/>
    </row>
    <row r="201" spans="1:14" s="133" customFormat="1">
      <c r="A201" s="104"/>
      <c r="B201" s="122"/>
      <c r="C201" s="105"/>
      <c r="D201" s="106"/>
      <c r="E201" s="103"/>
      <c r="F201" s="105" t="str">
        <f t="shared" si="7"/>
        <v/>
      </c>
      <c r="G201" s="134"/>
      <c r="H201" s="2"/>
      <c r="I201" s="2"/>
      <c r="J201" s="2"/>
      <c r="K201" s="2"/>
      <c r="L201" s="2"/>
      <c r="M201" s="2"/>
      <c r="N201" s="128"/>
    </row>
    <row r="202" spans="1:14" s="133" customFormat="1">
      <c r="A202" s="104"/>
      <c r="B202" s="122"/>
      <c r="C202" s="105"/>
      <c r="D202" s="106"/>
      <c r="E202" s="103"/>
      <c r="F202" s="105" t="str">
        <f t="shared" si="7"/>
        <v/>
      </c>
      <c r="G202" s="134"/>
      <c r="H202" s="2"/>
      <c r="I202" s="2"/>
      <c r="J202" s="2"/>
      <c r="K202" s="2"/>
      <c r="L202" s="2"/>
      <c r="M202" s="2"/>
      <c r="N202" s="128"/>
    </row>
    <row r="203" spans="1:14" s="133" customFormat="1">
      <c r="A203" s="104"/>
      <c r="B203" s="122"/>
      <c r="C203" s="105"/>
      <c r="D203" s="106"/>
      <c r="E203" s="103"/>
      <c r="F203" s="105" t="str">
        <f t="shared" si="7"/>
        <v/>
      </c>
      <c r="G203" s="134"/>
      <c r="H203" s="2"/>
      <c r="I203" s="2"/>
      <c r="J203" s="2"/>
      <c r="K203" s="2"/>
      <c r="L203" s="2"/>
      <c r="M203" s="2"/>
      <c r="N203" s="128"/>
    </row>
    <row r="204" spans="1:14" s="133" customFormat="1">
      <c r="A204" s="104"/>
      <c r="B204" s="122"/>
      <c r="C204" s="105"/>
      <c r="D204" s="106"/>
      <c r="E204" s="103"/>
      <c r="F204" s="105" t="str">
        <f t="shared" si="7"/>
        <v/>
      </c>
      <c r="G204" s="134"/>
      <c r="H204" s="2"/>
      <c r="I204" s="2"/>
      <c r="J204" s="2"/>
      <c r="K204" s="2"/>
      <c r="L204" s="2"/>
      <c r="M204" s="2"/>
      <c r="N204" s="128"/>
    </row>
    <row r="205" spans="1:14" s="133" customFormat="1">
      <c r="A205" s="104"/>
      <c r="B205" s="122"/>
      <c r="C205" s="105"/>
      <c r="D205" s="106"/>
      <c r="E205" s="103"/>
      <c r="F205" s="105" t="str">
        <f t="shared" si="7"/>
        <v/>
      </c>
      <c r="G205" s="134"/>
      <c r="H205" s="2"/>
      <c r="I205" s="2"/>
      <c r="J205" s="2"/>
      <c r="K205" s="2"/>
      <c r="L205" s="2"/>
      <c r="M205" s="2"/>
      <c r="N205" s="128"/>
    </row>
    <row r="206" spans="1:14" s="133" customFormat="1">
      <c r="A206" s="104"/>
      <c r="B206" s="122"/>
      <c r="C206" s="105"/>
      <c r="D206" s="106"/>
      <c r="E206" s="103"/>
      <c r="F206" s="105" t="str">
        <f t="shared" si="7"/>
        <v/>
      </c>
      <c r="G206" s="134"/>
      <c r="H206" s="2"/>
      <c r="I206" s="2"/>
      <c r="J206" s="2"/>
      <c r="K206" s="2"/>
      <c r="L206" s="2"/>
      <c r="M206" s="2"/>
      <c r="N206" s="128"/>
    </row>
    <row r="207" spans="1:14" s="133" customFormat="1">
      <c r="A207" s="104"/>
      <c r="B207" s="122"/>
      <c r="C207" s="105"/>
      <c r="D207" s="106"/>
      <c r="E207" s="103"/>
      <c r="F207" s="105" t="str">
        <f t="shared" si="7"/>
        <v/>
      </c>
      <c r="G207" s="134"/>
      <c r="H207" s="2"/>
      <c r="I207" s="2"/>
      <c r="J207" s="2"/>
      <c r="K207" s="2"/>
      <c r="L207" s="2"/>
      <c r="M207" s="2"/>
      <c r="N207" s="128"/>
    </row>
    <row r="208" spans="1:14" s="133" customFormat="1">
      <c r="A208" s="104"/>
      <c r="B208" s="122"/>
      <c r="C208" s="105"/>
      <c r="D208" s="106"/>
      <c r="E208" s="103"/>
      <c r="F208" s="105" t="str">
        <f t="shared" si="7"/>
        <v/>
      </c>
      <c r="G208" s="134"/>
      <c r="H208" s="2"/>
      <c r="I208" s="2"/>
      <c r="J208" s="2"/>
      <c r="K208" s="2"/>
      <c r="L208" s="2"/>
      <c r="M208" s="2"/>
      <c r="N208" s="128"/>
    </row>
    <row r="209" spans="1:14" s="133" customFormat="1">
      <c r="A209" s="104"/>
      <c r="B209" s="122"/>
      <c r="C209" s="105"/>
      <c r="D209" s="106"/>
      <c r="E209" s="103"/>
      <c r="F209" s="105" t="str">
        <f t="shared" si="7"/>
        <v/>
      </c>
      <c r="G209" s="134"/>
      <c r="H209" s="2"/>
      <c r="I209" s="2"/>
      <c r="J209" s="2"/>
      <c r="K209" s="2"/>
      <c r="L209" s="2"/>
      <c r="M209" s="2"/>
      <c r="N209" s="128"/>
    </row>
    <row r="210" spans="1:14" s="133" customFormat="1">
      <c r="A210" s="104"/>
      <c r="B210" s="122"/>
      <c r="C210" s="105"/>
      <c r="D210" s="106"/>
      <c r="E210" s="103"/>
      <c r="F210" s="105" t="str">
        <f t="shared" si="7"/>
        <v/>
      </c>
      <c r="G210" s="134"/>
      <c r="H210" s="2"/>
      <c r="I210" s="2"/>
      <c r="J210" s="2"/>
      <c r="K210" s="2"/>
      <c r="L210" s="2"/>
      <c r="M210" s="2"/>
      <c r="N210" s="128"/>
    </row>
    <row r="211" spans="1:14" s="133" customFormat="1">
      <c r="A211" s="104"/>
      <c r="B211" s="122"/>
      <c r="C211" s="105"/>
      <c r="D211" s="106"/>
      <c r="E211" s="103"/>
      <c r="F211" s="105" t="str">
        <f t="shared" si="7"/>
        <v/>
      </c>
      <c r="G211" s="134"/>
      <c r="H211" s="2"/>
      <c r="I211" s="2"/>
      <c r="J211" s="2"/>
      <c r="K211" s="2"/>
      <c r="L211" s="2"/>
      <c r="M211" s="2"/>
      <c r="N211" s="128"/>
    </row>
    <row r="212" spans="1:14" s="133" customFormat="1">
      <c r="A212" s="104"/>
      <c r="B212" s="122"/>
      <c r="C212" s="105"/>
      <c r="D212" s="106"/>
      <c r="E212" s="103"/>
      <c r="F212" s="105" t="str">
        <f t="shared" si="7"/>
        <v/>
      </c>
      <c r="G212" s="134"/>
      <c r="H212" s="2"/>
      <c r="I212" s="2"/>
      <c r="J212" s="2"/>
      <c r="K212" s="2"/>
      <c r="L212" s="2"/>
      <c r="M212" s="2"/>
      <c r="N212" s="128"/>
    </row>
    <row r="213" spans="1:14" s="133" customFormat="1">
      <c r="A213" s="104"/>
      <c r="B213" s="122"/>
      <c r="C213" s="105"/>
      <c r="D213" s="106"/>
      <c r="E213" s="103"/>
      <c r="F213" s="105" t="str">
        <f t="shared" si="7"/>
        <v/>
      </c>
      <c r="G213" s="134"/>
      <c r="H213" s="2"/>
      <c r="I213" s="2"/>
      <c r="J213" s="2"/>
      <c r="K213" s="2"/>
      <c r="L213" s="2"/>
      <c r="M213" s="2"/>
      <c r="N213" s="128"/>
    </row>
    <row r="214" spans="1:14" s="133" customFormat="1">
      <c r="A214" s="104"/>
      <c r="B214" s="122"/>
      <c r="C214" s="105"/>
      <c r="D214" s="106"/>
      <c r="E214" s="103"/>
      <c r="F214" s="105" t="str">
        <f t="shared" si="7"/>
        <v/>
      </c>
      <c r="G214" s="134"/>
      <c r="H214" s="2"/>
      <c r="I214" s="2"/>
      <c r="J214" s="2"/>
      <c r="K214" s="2"/>
      <c r="L214" s="2"/>
      <c r="M214" s="2"/>
      <c r="N214" s="128"/>
    </row>
    <row r="215" spans="1:14" s="133" customFormat="1">
      <c r="A215" s="104"/>
      <c r="B215" s="122"/>
      <c r="C215" s="105"/>
      <c r="D215" s="106"/>
      <c r="E215" s="103"/>
      <c r="F215" s="105" t="str">
        <f t="shared" si="7"/>
        <v/>
      </c>
      <c r="G215" s="134"/>
      <c r="H215" s="2"/>
      <c r="I215" s="2"/>
      <c r="J215" s="2"/>
      <c r="K215" s="2"/>
      <c r="L215" s="2"/>
      <c r="M215" s="2"/>
      <c r="N215" s="128"/>
    </row>
    <row r="216" spans="1:14" s="133" customFormat="1">
      <c r="A216" s="104"/>
      <c r="B216" s="122"/>
      <c r="C216" s="105"/>
      <c r="D216" s="106"/>
      <c r="E216" s="103"/>
      <c r="F216" s="105" t="str">
        <f t="shared" si="7"/>
        <v/>
      </c>
      <c r="G216" s="134"/>
      <c r="H216" s="2"/>
      <c r="I216" s="2"/>
      <c r="J216" s="2"/>
      <c r="K216" s="2"/>
      <c r="L216" s="2"/>
      <c r="M216" s="2"/>
      <c r="N216" s="128"/>
    </row>
    <row r="217" spans="1:14" s="133" customFormat="1">
      <c r="A217" s="104"/>
      <c r="B217" s="122"/>
      <c r="C217" s="105"/>
      <c r="D217" s="106"/>
      <c r="E217" s="103"/>
      <c r="F217" s="105" t="str">
        <f t="shared" si="7"/>
        <v/>
      </c>
      <c r="G217" s="134"/>
      <c r="H217" s="2"/>
      <c r="I217" s="2"/>
      <c r="J217" s="2"/>
      <c r="K217" s="2"/>
      <c r="L217" s="2"/>
      <c r="M217" s="2"/>
      <c r="N217" s="128"/>
    </row>
    <row r="218" spans="1:14" s="133" customFormat="1">
      <c r="A218" s="104"/>
      <c r="B218" s="122"/>
      <c r="C218" s="105"/>
      <c r="D218" s="106"/>
      <c r="E218" s="103"/>
      <c r="F218" s="105" t="str">
        <f t="shared" si="7"/>
        <v/>
      </c>
      <c r="G218" s="134"/>
      <c r="H218" s="2"/>
      <c r="I218" s="2"/>
      <c r="J218" s="2"/>
      <c r="K218" s="2"/>
      <c r="L218" s="2"/>
      <c r="M218" s="2"/>
      <c r="N218" s="128"/>
    </row>
    <row r="219" spans="1:14" s="133" customFormat="1">
      <c r="A219" s="104"/>
      <c r="B219" s="122"/>
      <c r="C219" s="105"/>
      <c r="D219" s="106"/>
      <c r="E219" s="103"/>
      <c r="F219" s="105" t="str">
        <f t="shared" si="7"/>
        <v/>
      </c>
      <c r="G219" s="134"/>
      <c r="H219" s="2"/>
      <c r="I219" s="2"/>
      <c r="J219" s="2"/>
      <c r="K219" s="2"/>
      <c r="L219" s="2"/>
      <c r="M219" s="2"/>
      <c r="N219" s="128"/>
    </row>
    <row r="220" spans="1:14" s="133" customFormat="1">
      <c r="A220" s="104"/>
      <c r="B220" s="122"/>
      <c r="C220" s="105"/>
      <c r="D220" s="106"/>
      <c r="E220" s="103"/>
      <c r="F220" s="105" t="str">
        <f t="shared" si="7"/>
        <v/>
      </c>
      <c r="G220" s="134"/>
      <c r="H220" s="2"/>
      <c r="I220" s="2"/>
      <c r="J220" s="2"/>
      <c r="K220" s="2"/>
      <c r="L220" s="2"/>
      <c r="M220" s="2"/>
      <c r="N220" s="128"/>
    </row>
    <row r="221" spans="1:14" s="133" customFormat="1">
      <c r="A221" s="104"/>
      <c r="B221" s="122"/>
      <c r="C221" s="105"/>
      <c r="D221" s="106"/>
      <c r="E221" s="103"/>
      <c r="F221" s="105" t="str">
        <f t="shared" si="7"/>
        <v/>
      </c>
      <c r="G221" s="134"/>
      <c r="H221" s="2"/>
      <c r="I221" s="2"/>
      <c r="J221" s="2"/>
      <c r="K221" s="2"/>
      <c r="L221" s="2"/>
      <c r="M221" s="2"/>
      <c r="N221" s="128"/>
    </row>
    <row r="222" spans="1:14" s="133" customFormat="1">
      <c r="A222" s="104"/>
      <c r="B222" s="122"/>
      <c r="C222" s="105"/>
      <c r="D222" s="106"/>
      <c r="E222" s="103"/>
      <c r="F222" s="105" t="str">
        <f t="shared" si="7"/>
        <v/>
      </c>
      <c r="G222" s="134"/>
      <c r="H222" s="2"/>
      <c r="I222" s="2"/>
      <c r="J222" s="2"/>
      <c r="K222" s="2"/>
      <c r="L222" s="2"/>
      <c r="M222" s="2"/>
      <c r="N222" s="128"/>
    </row>
    <row r="223" spans="1:14" s="133" customFormat="1">
      <c r="A223" s="104"/>
      <c r="B223" s="122"/>
      <c r="C223" s="105"/>
      <c r="D223" s="106"/>
      <c r="E223" s="103"/>
      <c r="F223" s="105" t="str">
        <f t="shared" si="7"/>
        <v/>
      </c>
      <c r="G223" s="134"/>
      <c r="H223" s="2"/>
      <c r="I223" s="2"/>
      <c r="J223" s="2"/>
      <c r="K223" s="2"/>
      <c r="L223" s="2"/>
      <c r="M223" s="2"/>
      <c r="N223" s="128"/>
    </row>
    <row r="224" spans="1:14" s="133" customFormat="1">
      <c r="A224" s="104"/>
      <c r="B224" s="122"/>
      <c r="C224" s="105"/>
      <c r="D224" s="106"/>
      <c r="E224" s="103"/>
      <c r="F224" s="105" t="str">
        <f t="shared" si="7"/>
        <v/>
      </c>
      <c r="G224" s="134"/>
      <c r="H224" s="2"/>
      <c r="I224" s="2"/>
      <c r="J224" s="2"/>
      <c r="K224" s="2"/>
      <c r="L224" s="2"/>
      <c r="M224" s="2"/>
      <c r="N224" s="128"/>
    </row>
    <row r="225" spans="1:14" s="133" customFormat="1">
      <c r="A225" s="104"/>
      <c r="B225" s="122"/>
      <c r="C225" s="105"/>
      <c r="D225" s="106"/>
      <c r="E225" s="103"/>
      <c r="F225" s="105" t="str">
        <f t="shared" si="7"/>
        <v/>
      </c>
      <c r="G225" s="134"/>
      <c r="H225" s="2"/>
      <c r="I225" s="2"/>
      <c r="J225" s="2"/>
      <c r="K225" s="2"/>
      <c r="L225" s="2"/>
      <c r="M225" s="2"/>
      <c r="N225" s="128"/>
    </row>
    <row r="226" spans="1:14" s="133" customFormat="1">
      <c r="A226" s="104"/>
      <c r="B226" s="122"/>
      <c r="C226" s="105"/>
      <c r="D226" s="106"/>
      <c r="E226" s="103"/>
      <c r="F226" s="105" t="str">
        <f t="shared" si="7"/>
        <v/>
      </c>
      <c r="G226" s="134"/>
      <c r="H226" s="2"/>
      <c r="I226" s="2"/>
      <c r="J226" s="2"/>
      <c r="K226" s="2"/>
      <c r="L226" s="2"/>
      <c r="M226" s="2"/>
      <c r="N226" s="128"/>
    </row>
    <row r="227" spans="1:14" s="133" customFormat="1">
      <c r="A227" s="104"/>
      <c r="B227" s="122"/>
      <c r="C227" s="105"/>
      <c r="D227" s="106"/>
      <c r="E227" s="103"/>
      <c r="F227" s="105" t="str">
        <f t="shared" si="7"/>
        <v/>
      </c>
      <c r="G227" s="134"/>
      <c r="H227" s="2"/>
      <c r="I227" s="2"/>
      <c r="J227" s="2"/>
      <c r="K227" s="2"/>
      <c r="L227" s="2"/>
      <c r="M227" s="2"/>
      <c r="N227" s="128"/>
    </row>
    <row r="228" spans="1:14" s="133" customFormat="1">
      <c r="A228" s="104"/>
      <c r="B228" s="122"/>
      <c r="C228" s="105"/>
      <c r="D228" s="106"/>
      <c r="E228" s="103"/>
      <c r="F228" s="105" t="str">
        <f t="shared" si="7"/>
        <v/>
      </c>
      <c r="G228" s="134"/>
      <c r="H228" s="2"/>
      <c r="I228" s="2"/>
      <c r="J228" s="2"/>
      <c r="K228" s="2"/>
      <c r="L228" s="2"/>
      <c r="M228" s="2"/>
      <c r="N228" s="128"/>
    </row>
    <row r="229" spans="1:14" s="133" customFormat="1">
      <c r="A229" s="104"/>
      <c r="B229" s="122"/>
      <c r="C229" s="105"/>
      <c r="D229" s="106"/>
      <c r="E229" s="103"/>
      <c r="F229" s="105" t="str">
        <f t="shared" si="7"/>
        <v/>
      </c>
      <c r="G229" s="134"/>
      <c r="H229" s="2"/>
      <c r="I229" s="2"/>
      <c r="J229" s="2"/>
      <c r="K229" s="2"/>
      <c r="L229" s="2"/>
      <c r="M229" s="2"/>
      <c r="N229" s="128"/>
    </row>
    <row r="230" spans="1:14" s="133" customFormat="1">
      <c r="A230" s="104"/>
      <c r="B230" s="122"/>
      <c r="C230" s="105"/>
      <c r="D230" s="106"/>
      <c r="E230" s="103"/>
      <c r="F230" s="105" t="str">
        <f t="shared" si="7"/>
        <v/>
      </c>
      <c r="G230" s="134"/>
      <c r="H230" s="2"/>
      <c r="I230" s="2"/>
      <c r="J230" s="2"/>
      <c r="K230" s="2"/>
      <c r="L230" s="2"/>
      <c r="M230" s="2"/>
      <c r="N230" s="128"/>
    </row>
    <row r="231" spans="1:14" s="133" customFormat="1">
      <c r="A231" s="104"/>
      <c r="B231" s="122"/>
      <c r="C231" s="105"/>
      <c r="D231" s="106"/>
      <c r="E231" s="103"/>
      <c r="F231" s="105" t="str">
        <f t="shared" si="7"/>
        <v/>
      </c>
      <c r="G231" s="134"/>
      <c r="H231" s="2"/>
      <c r="I231" s="2"/>
      <c r="J231" s="2"/>
      <c r="K231" s="2"/>
      <c r="L231" s="2"/>
      <c r="M231" s="2"/>
      <c r="N231" s="128"/>
    </row>
    <row r="232" spans="1:14" s="133" customFormat="1">
      <c r="A232" s="104"/>
      <c r="B232" s="122"/>
      <c r="C232" s="105"/>
      <c r="D232" s="106"/>
      <c r="E232" s="103"/>
      <c r="F232" s="105" t="str">
        <f t="shared" si="7"/>
        <v/>
      </c>
      <c r="G232" s="134"/>
      <c r="H232" s="2"/>
      <c r="I232" s="2"/>
      <c r="J232" s="2"/>
      <c r="K232" s="2"/>
      <c r="L232" s="2"/>
      <c r="M232" s="2"/>
      <c r="N232" s="128"/>
    </row>
    <row r="233" spans="1:14" s="133" customFormat="1">
      <c r="A233" s="104"/>
      <c r="B233" s="122"/>
      <c r="C233" s="105"/>
      <c r="D233" s="106"/>
      <c r="E233" s="103"/>
      <c r="F233" s="105" t="str">
        <f t="shared" si="7"/>
        <v/>
      </c>
      <c r="G233" s="134"/>
      <c r="H233" s="2"/>
      <c r="I233" s="2"/>
      <c r="J233" s="2"/>
      <c r="K233" s="2"/>
      <c r="L233" s="2"/>
      <c r="M233" s="2"/>
      <c r="N233" s="128"/>
    </row>
    <row r="234" spans="1:14" s="133" customFormat="1">
      <c r="A234" s="104"/>
      <c r="B234" s="122"/>
      <c r="C234" s="105"/>
      <c r="D234" s="106"/>
      <c r="E234" s="103"/>
      <c r="F234" s="105" t="str">
        <f t="shared" si="7"/>
        <v/>
      </c>
      <c r="G234" s="134"/>
      <c r="H234" s="2"/>
      <c r="I234" s="2"/>
      <c r="J234" s="2"/>
      <c r="K234" s="2"/>
      <c r="L234" s="2"/>
      <c r="M234" s="2"/>
      <c r="N234" s="128"/>
    </row>
    <row r="235" spans="1:14" s="133" customFormat="1">
      <c r="A235" s="104"/>
      <c r="B235" s="122"/>
      <c r="C235" s="105"/>
      <c r="D235" s="106"/>
      <c r="E235" s="103"/>
      <c r="F235" s="105" t="str">
        <f t="shared" si="7"/>
        <v/>
      </c>
      <c r="G235" s="134"/>
      <c r="H235" s="2"/>
      <c r="I235" s="2"/>
      <c r="J235" s="2"/>
      <c r="K235" s="2"/>
      <c r="L235" s="2"/>
      <c r="M235" s="2"/>
      <c r="N235" s="128"/>
    </row>
    <row r="236" spans="1:14" s="133" customFormat="1">
      <c r="A236" s="104"/>
      <c r="B236" s="122"/>
      <c r="C236" s="105"/>
      <c r="D236" s="106"/>
      <c r="E236" s="103"/>
      <c r="F236" s="105" t="str">
        <f t="shared" si="7"/>
        <v/>
      </c>
      <c r="G236" s="134"/>
      <c r="H236" s="2"/>
      <c r="I236" s="2"/>
      <c r="J236" s="2"/>
      <c r="K236" s="2"/>
      <c r="L236" s="2"/>
      <c r="M236" s="2"/>
      <c r="N236" s="128"/>
    </row>
    <row r="237" spans="1:14" s="133" customFormat="1">
      <c r="A237" s="104"/>
      <c r="B237" s="122"/>
      <c r="C237" s="105"/>
      <c r="D237" s="106"/>
      <c r="E237" s="103"/>
      <c r="F237" s="105" t="str">
        <f t="shared" si="7"/>
        <v/>
      </c>
      <c r="G237" s="134"/>
      <c r="H237" s="2"/>
      <c r="I237" s="2"/>
      <c r="J237" s="2"/>
      <c r="K237" s="2"/>
      <c r="L237" s="2"/>
      <c r="M237" s="2"/>
      <c r="N237" s="128"/>
    </row>
    <row r="238" spans="1:14" s="133" customFormat="1">
      <c r="A238" s="104"/>
      <c r="B238" s="122"/>
      <c r="C238" s="105"/>
      <c r="D238" s="106"/>
      <c r="E238" s="103"/>
      <c r="F238" s="105" t="str">
        <f t="shared" si="7"/>
        <v/>
      </c>
      <c r="G238" s="134"/>
      <c r="H238" s="2"/>
      <c r="I238" s="2"/>
      <c r="J238" s="2"/>
      <c r="K238" s="2"/>
      <c r="L238" s="2"/>
      <c r="M238" s="2"/>
      <c r="N238" s="128"/>
    </row>
    <row r="239" spans="1:14" s="133" customFormat="1">
      <c r="A239" s="104"/>
      <c r="B239" s="122"/>
      <c r="C239" s="105"/>
      <c r="D239" s="106"/>
      <c r="E239" s="103"/>
      <c r="F239" s="105" t="str">
        <f t="shared" si="7"/>
        <v/>
      </c>
      <c r="G239" s="134"/>
      <c r="H239" s="2"/>
      <c r="I239" s="2"/>
      <c r="J239" s="2"/>
      <c r="K239" s="2"/>
      <c r="L239" s="2"/>
      <c r="M239" s="2"/>
      <c r="N239" s="128"/>
    </row>
    <row r="240" spans="1:14" s="133" customFormat="1">
      <c r="A240" s="104"/>
      <c r="B240" s="122"/>
      <c r="C240" s="105"/>
      <c r="D240" s="106"/>
      <c r="E240" s="103"/>
      <c r="F240" s="105" t="str">
        <f t="shared" si="7"/>
        <v/>
      </c>
      <c r="G240" s="134"/>
      <c r="H240" s="2"/>
      <c r="I240" s="2"/>
      <c r="J240" s="2"/>
      <c r="K240" s="2"/>
      <c r="L240" s="2"/>
      <c r="M240" s="2"/>
      <c r="N240" s="128"/>
    </row>
    <row r="241" spans="1:14" s="133" customFormat="1">
      <c r="A241" s="104"/>
      <c r="B241" s="122"/>
      <c r="C241" s="105"/>
      <c r="D241" s="106"/>
      <c r="E241" s="103"/>
      <c r="F241" s="105" t="str">
        <f t="shared" si="7"/>
        <v/>
      </c>
      <c r="G241" s="134"/>
      <c r="H241" s="2"/>
      <c r="I241" s="2"/>
      <c r="J241" s="2"/>
      <c r="K241" s="2"/>
      <c r="L241" s="2"/>
      <c r="M241" s="2"/>
      <c r="N241" s="128"/>
    </row>
    <row r="242" spans="1:14" s="133" customFormat="1">
      <c r="A242" s="104"/>
      <c r="B242" s="122"/>
      <c r="C242" s="105"/>
      <c r="D242" s="106"/>
      <c r="E242" s="103"/>
      <c r="F242" s="105" t="str">
        <f t="shared" si="7"/>
        <v/>
      </c>
      <c r="G242" s="134"/>
      <c r="H242" s="2"/>
      <c r="I242" s="2"/>
      <c r="J242" s="2"/>
      <c r="K242" s="2"/>
      <c r="L242" s="2"/>
      <c r="M242" s="2"/>
      <c r="N242" s="128"/>
    </row>
    <row r="243" spans="1:14" s="133" customFormat="1">
      <c r="A243" s="104"/>
      <c r="B243" s="122"/>
      <c r="C243" s="105"/>
      <c r="D243" s="106"/>
      <c r="E243" s="103"/>
      <c r="F243" s="105" t="str">
        <f t="shared" si="7"/>
        <v/>
      </c>
      <c r="G243" s="134"/>
      <c r="H243" s="2"/>
      <c r="I243" s="2"/>
      <c r="J243" s="2"/>
      <c r="K243" s="2"/>
      <c r="L243" s="2"/>
      <c r="M243" s="2"/>
      <c r="N243" s="128"/>
    </row>
    <row r="244" spans="1:14" s="133" customFormat="1">
      <c r="A244" s="104"/>
      <c r="B244" s="122"/>
      <c r="C244" s="105"/>
      <c r="D244" s="106"/>
      <c r="E244" s="103"/>
      <c r="F244" s="105" t="str">
        <f t="shared" si="7"/>
        <v/>
      </c>
      <c r="G244" s="134"/>
      <c r="H244" s="2"/>
      <c r="I244" s="2"/>
      <c r="J244" s="2"/>
      <c r="K244" s="2"/>
      <c r="L244" s="2"/>
      <c r="M244" s="2"/>
      <c r="N244" s="128"/>
    </row>
    <row r="245" spans="1:14" s="133" customFormat="1">
      <c r="A245" s="104"/>
      <c r="B245" s="122"/>
      <c r="C245" s="105"/>
      <c r="D245" s="106"/>
      <c r="E245" s="103"/>
      <c r="F245" s="105" t="str">
        <f t="shared" si="7"/>
        <v/>
      </c>
      <c r="G245" s="134"/>
      <c r="H245" s="2"/>
      <c r="I245" s="2"/>
      <c r="J245" s="2"/>
      <c r="K245" s="2"/>
      <c r="L245" s="2"/>
      <c r="M245" s="2"/>
      <c r="N245" s="128"/>
    </row>
    <row r="246" spans="1:14" s="133" customFormat="1">
      <c r="A246" s="104"/>
      <c r="B246" s="122"/>
      <c r="C246" s="105"/>
      <c r="D246" s="106"/>
      <c r="E246" s="103"/>
      <c r="F246" s="105" t="str">
        <f t="shared" si="7"/>
        <v/>
      </c>
      <c r="G246" s="134"/>
      <c r="H246" s="2"/>
      <c r="I246" s="2"/>
      <c r="J246" s="2"/>
      <c r="K246" s="2"/>
      <c r="L246" s="2"/>
      <c r="M246" s="2"/>
      <c r="N246" s="128"/>
    </row>
    <row r="247" spans="1:14" s="133" customFormat="1">
      <c r="A247" s="104"/>
      <c r="B247" s="122"/>
      <c r="C247" s="105"/>
      <c r="D247" s="106"/>
      <c r="E247" s="103"/>
      <c r="F247" s="105" t="str">
        <f t="shared" si="7"/>
        <v/>
      </c>
      <c r="G247" s="134"/>
      <c r="H247" s="2"/>
      <c r="I247" s="2"/>
      <c r="J247" s="2"/>
      <c r="K247" s="2"/>
      <c r="L247" s="2"/>
      <c r="M247" s="2"/>
      <c r="N247" s="128"/>
    </row>
    <row r="248" spans="1:14" s="133" customFormat="1">
      <c r="A248" s="104"/>
      <c r="B248" s="122"/>
      <c r="C248" s="105"/>
      <c r="D248" s="106"/>
      <c r="E248" s="103"/>
      <c r="F248" s="105" t="str">
        <f t="shared" si="7"/>
        <v/>
      </c>
      <c r="G248" s="134"/>
      <c r="H248" s="2"/>
      <c r="I248" s="2"/>
      <c r="J248" s="2"/>
      <c r="K248" s="2"/>
      <c r="L248" s="2"/>
      <c r="M248" s="2"/>
      <c r="N248" s="128"/>
    </row>
    <row r="249" spans="1:14" s="133" customFormat="1">
      <c r="A249" s="104"/>
      <c r="B249" s="122"/>
      <c r="C249" s="105"/>
      <c r="D249" s="106"/>
      <c r="E249" s="103"/>
      <c r="F249" s="105" t="str">
        <f t="shared" si="7"/>
        <v/>
      </c>
      <c r="G249" s="134"/>
      <c r="H249" s="2"/>
      <c r="I249" s="2"/>
      <c r="J249" s="2"/>
      <c r="K249" s="2"/>
      <c r="L249" s="2"/>
      <c r="M249" s="2"/>
      <c r="N249" s="128"/>
    </row>
    <row r="250" spans="1:14" s="133" customFormat="1">
      <c r="A250" s="104"/>
      <c r="B250" s="122"/>
      <c r="C250" s="105"/>
      <c r="D250" s="106"/>
      <c r="E250" s="103"/>
      <c r="F250" s="105" t="str">
        <f t="shared" si="7"/>
        <v/>
      </c>
      <c r="G250" s="134"/>
      <c r="H250" s="2"/>
      <c r="I250" s="2"/>
      <c r="J250" s="2"/>
      <c r="K250" s="2"/>
      <c r="L250" s="2"/>
      <c r="M250" s="2"/>
      <c r="N250" s="128"/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50"/>
  <conditionalFormatting sqref="K11:K42">
    <cfRule type="cellIs" dxfId="15" priority="4" stopIfTrue="1" operator="greaterThanOrEqual">
      <formula>0</formula>
    </cfRule>
  </conditionalFormatting>
  <conditionalFormatting sqref="B1:B1048576">
    <cfRule type="cellIs" dxfId="14" priority="1" operator="equal">
      <formula>"Fixed"</formula>
    </cfRule>
    <cfRule type="cellIs" dxfId="13" priority="2" operator="equal">
      <formula>"Income"</formula>
    </cfRule>
    <cfRule type="cellIs" dxfId="12" priority="3" operator="equal">
      <formula>"Variable"</formula>
    </cfRule>
  </conditionalFormatting>
  <dataValidations count="3">
    <dataValidation type="list" allowBlank="1" showInputMessage="1" showErrorMessage="1" sqref="C3:C1048576">
      <formula1>INDIRECT(B3)</formula1>
    </dataValidation>
    <dataValidation type="date" operator="greaterThan" allowBlank="1" showInputMessage="1" showErrorMessage="1" sqref="A3:A250">
      <formula1>1</formula1>
    </dataValidation>
    <dataValidation type="list" showInputMessage="1" showErrorMessage="1" sqref="B3:B1048576">
      <formula1>Type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50"/>
  <sheetViews>
    <sheetView showGridLines="0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05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Analysis'!C$42&gt;=10),J2,SUMIF(F:F,"Income"&amp;H2,D:D))</f>
        <v>0</v>
      </c>
      <c r="J2" s="131">
        <f>Budget!J3</f>
        <v>4583.333333333333</v>
      </c>
      <c r="K2" s="132">
        <f ca="1">I2-J2</f>
        <v>-4583.333333333333</v>
      </c>
    </row>
    <row r="3" spans="1:15">
      <c r="B3" s="105"/>
      <c r="F3" s="105" t="str">
        <f t="shared" ref="F3:F66" si="0">B3&amp;C3</f>
        <v/>
      </c>
      <c r="H3" s="129" t="str">
        <f>Budget!I4</f>
        <v>Jane</v>
      </c>
      <c r="I3" s="130">
        <f ca="1">IF(AND(Budget!L4="A",'YTD Analysis'!C$42&gt;=10),J3,SUMIF(F:F,"Income"&amp;H3,D:D))</f>
        <v>0</v>
      </c>
      <c r="J3" s="131">
        <f>Budget!J4</f>
        <v>2666.6666666666665</v>
      </c>
      <c r="K3" s="132">
        <f t="shared" ref="K3:K8" ca="1" si="1">I3-J3</f>
        <v>-2666.6666666666665</v>
      </c>
      <c r="M3" s="135" t="s">
        <v>67</v>
      </c>
    </row>
    <row r="4" spans="1:15">
      <c r="B4" s="105"/>
      <c r="F4" s="105" t="str">
        <f t="shared" si="0"/>
        <v/>
      </c>
      <c r="H4" s="129" t="str">
        <f>Budget!I5</f>
        <v>Tutoring</v>
      </c>
      <c r="I4" s="130">
        <f ca="1">IF(AND(Budget!L5="A",'YTD Analysis'!C$42&gt;=10),J4,SUMIF(F:F,"Income"&amp;H4,D:D))</f>
        <v>0</v>
      </c>
      <c r="J4" s="136">
        <f>Budget!J5</f>
        <v>83.333333333333329</v>
      </c>
      <c r="K4" s="132">
        <f t="shared" ca="1" si="1"/>
        <v>-83.333333333333329</v>
      </c>
      <c r="M4" s="135" t="s">
        <v>68</v>
      </c>
    </row>
    <row r="5" spans="1:15">
      <c r="B5" s="105"/>
      <c r="F5" s="105" t="str">
        <f t="shared" si="0"/>
        <v/>
      </c>
      <c r="H5" s="129" t="str">
        <f>Budget!I6</f>
        <v>Gifts</v>
      </c>
      <c r="I5" s="130">
        <f ca="1">IF(AND(Budget!L6="A",'YTD Analysis'!C$42&gt;=10),J5,SUMIF(F:F,"Income"&amp;H5,D:D))</f>
        <v>0</v>
      </c>
      <c r="J5" s="136">
        <f>Budget!J6</f>
        <v>41.666666666666664</v>
      </c>
      <c r="K5" s="132">
        <f t="shared" ca="1" si="1"/>
        <v>-41.666666666666664</v>
      </c>
    </row>
    <row r="6" spans="1:15">
      <c r="B6" s="105"/>
      <c r="E6" s="155"/>
      <c r="F6" s="105" t="str">
        <f t="shared" si="0"/>
        <v/>
      </c>
      <c r="H6" s="129" t="str">
        <f>Budget!I7</f>
        <v>Other</v>
      </c>
      <c r="I6" s="130">
        <f ca="1">IF(AND(Budget!L7="A",'YTD Analysis'!C$42&gt;=10),J6,SUMIF(F:F,"Income"&amp;H6,D:D))</f>
        <v>0</v>
      </c>
      <c r="J6" s="136">
        <f>Budget!J7</f>
        <v>0</v>
      </c>
      <c r="K6" s="132">
        <f t="shared" ca="1" si="1"/>
        <v>0</v>
      </c>
    </row>
    <row r="7" spans="1:15">
      <c r="B7" s="105"/>
      <c r="F7" s="105" t="str">
        <f t="shared" si="0"/>
        <v/>
      </c>
      <c r="H7" s="129" t="str">
        <f>Budget!I8</f>
        <v>Other</v>
      </c>
      <c r="I7" s="130">
        <f ca="1">IF(AND(Budget!L8="A",'YTD Analysis'!C$42&gt;=10),J7,SUMIF(F:F,"Income"&amp;H7,D:D))</f>
        <v>0</v>
      </c>
      <c r="J7" s="131">
        <f>Budget!J8</f>
        <v>0</v>
      </c>
      <c r="K7" s="132">
        <f t="shared" ca="1" si="1"/>
        <v>0</v>
      </c>
    </row>
    <row r="8" spans="1:15" ht="13.5" thickBot="1">
      <c r="B8" s="105"/>
      <c r="E8" s="155"/>
      <c r="F8" s="105" t="str">
        <f t="shared" si="0"/>
        <v/>
      </c>
      <c r="H8" s="137" t="str">
        <f>Budget!I9</f>
        <v>Other</v>
      </c>
      <c r="I8" s="130">
        <f ca="1">IF(AND(Budget!L9="A",'YTD Analysis'!C$42&gt;=10),J8,SUMIF(F:F,"Income"&amp;H8,D:D))</f>
        <v>0</v>
      </c>
      <c r="J8" s="138">
        <f>Budget!J9</f>
        <v>0</v>
      </c>
      <c r="K8" s="132">
        <f t="shared" ca="1" si="1"/>
        <v>0</v>
      </c>
    </row>
    <row r="9" spans="1:15" ht="13.5" thickBot="1">
      <c r="B9" s="105"/>
      <c r="F9" s="105" t="str">
        <f t="shared" si="0"/>
        <v/>
      </c>
      <c r="H9" s="139" t="s">
        <v>29</v>
      </c>
      <c r="I9" s="140">
        <f ca="1">SUM(I2:I8)</f>
        <v>0</v>
      </c>
      <c r="J9" s="141">
        <f>SUM(J2:J8)</f>
        <v>7375</v>
      </c>
      <c r="K9" s="142">
        <f ca="1">SUM(K2:K8)</f>
        <v>-7375</v>
      </c>
    </row>
    <row r="10" spans="1:15" ht="13.5" thickBot="1">
      <c r="A10" s="107"/>
      <c r="B10" s="105"/>
      <c r="D10" s="108"/>
      <c r="E10" s="109"/>
      <c r="F10" s="105" t="str">
        <f t="shared" si="0"/>
        <v/>
      </c>
      <c r="G10" s="143"/>
    </row>
    <row r="11" spans="1:15" ht="13.5" thickBot="1">
      <c r="B11" s="105"/>
      <c r="F11" s="105" t="str">
        <f t="shared" si="0"/>
        <v/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B12" s="105"/>
      <c r="F12" s="105" t="str">
        <f t="shared" si="0"/>
        <v/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IF(Budget!D4="Yes",(10*Budget!C4)-('YTD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B13" s="105"/>
      <c r="E13" s="155"/>
      <c r="F13" s="105" t="str">
        <f t="shared" si="0"/>
        <v/>
      </c>
      <c r="H13" s="129" t="str">
        <f>Budget!B5</f>
        <v>Car</v>
      </c>
      <c r="I13" s="147">
        <f t="shared" si="2"/>
        <v>0</v>
      </c>
      <c r="J13" s="148">
        <f>IF(Budget!D5="Yes",(10*Budget!C5)-('YTD Analysis'!C4),Budget!C5)</f>
        <v>150</v>
      </c>
      <c r="K13" s="149">
        <f t="shared" ref="K13:K41" si="4">J13-I13</f>
        <v>150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B14" s="105"/>
      <c r="F14" s="105" t="str">
        <f t="shared" si="0"/>
        <v/>
      </c>
      <c r="H14" s="129" t="str">
        <f>Budget!B6</f>
        <v>Charity</v>
      </c>
      <c r="I14" s="147">
        <f t="shared" si="2"/>
        <v>0</v>
      </c>
      <c r="J14" s="148">
        <f>IF(Budget!D6="Yes",(10*Budget!C6)-('YTD Analysis'!C5),Budget!C6)</f>
        <v>50</v>
      </c>
      <c r="K14" s="149">
        <f t="shared" si="4"/>
        <v>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B15" s="105"/>
      <c r="E15" s="155"/>
      <c r="F15" s="105" t="str">
        <f t="shared" si="0"/>
        <v/>
      </c>
      <c r="H15" s="129" t="str">
        <f>Budget!B7</f>
        <v>Emergency</v>
      </c>
      <c r="I15" s="147">
        <f t="shared" si="2"/>
        <v>0</v>
      </c>
      <c r="J15" s="148">
        <f>IF(Budget!D7="Yes",(10*Budget!C7)-('YTD Analysis'!C6),Budget!C7)</f>
        <v>500</v>
      </c>
      <c r="K15" s="149">
        <f t="shared" si="4"/>
        <v>500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B16" s="105"/>
      <c r="F16" s="105" t="str">
        <f t="shared" si="0"/>
        <v/>
      </c>
      <c r="H16" s="129" t="str">
        <f>Budget!B8</f>
        <v>Gas</v>
      </c>
      <c r="I16" s="147">
        <f t="shared" si="2"/>
        <v>0</v>
      </c>
      <c r="J16" s="148">
        <f>IF(Budget!D8="Yes",(10*Budget!C8)-('YTD Analysis'!C7),Budget!C8)</f>
        <v>300</v>
      </c>
      <c r="K16" s="149">
        <f t="shared" si="4"/>
        <v>300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2:15">
      <c r="B17" s="105"/>
      <c r="F17" s="105" t="str">
        <f t="shared" si="0"/>
        <v/>
      </c>
      <c r="G17" s="151"/>
      <c r="H17" s="129" t="str">
        <f>Budget!B9</f>
        <v>Gifts</v>
      </c>
      <c r="I17" s="147">
        <f t="shared" si="2"/>
        <v>0</v>
      </c>
      <c r="J17" s="148">
        <f>IF(Budget!D9="Yes",(10*Budget!C9)-('YTD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2:15">
      <c r="B18" s="105"/>
      <c r="E18" s="155"/>
      <c r="F18" s="105" t="str">
        <f t="shared" si="0"/>
        <v/>
      </c>
      <c r="G18" s="151"/>
      <c r="H18" s="129" t="str">
        <f>Budget!B10</f>
        <v>Going Out</v>
      </c>
      <c r="I18" s="147">
        <f t="shared" si="2"/>
        <v>0</v>
      </c>
      <c r="J18" s="148">
        <f>IF(Budget!D10="Yes",(10*Budget!C10)-('YTD Analysis'!C9),Budget!C10)</f>
        <v>75</v>
      </c>
      <c r="K18" s="149">
        <f t="shared" si="4"/>
        <v>75</v>
      </c>
      <c r="M18" s="129" t="str">
        <f>Budget!F10</f>
        <v>Mortgage</v>
      </c>
      <c r="N18" s="147">
        <f>Budget!G10</f>
        <v>2000</v>
      </c>
      <c r="O18" s="150" t="str">
        <f t="shared" si="3"/>
        <v/>
      </c>
    </row>
    <row r="19" spans="2:15">
      <c r="F19" s="105" t="str">
        <f t="shared" si="0"/>
        <v/>
      </c>
      <c r="H19" s="129" t="str">
        <f>Budget!B11</f>
        <v>Groceries</v>
      </c>
      <c r="I19" s="147">
        <f t="shared" si="2"/>
        <v>0</v>
      </c>
      <c r="J19" s="148">
        <f>IF(Budget!D11="Yes",(10*Budget!C11)-('YTD Analysis'!C10),Budget!C11)</f>
        <v>500</v>
      </c>
      <c r="K19" s="149">
        <f t="shared" si="4"/>
        <v>500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2:15">
      <c r="F20" s="105" t="str">
        <f t="shared" si="0"/>
        <v/>
      </c>
      <c r="H20" s="129" t="str">
        <f>Budget!B12</f>
        <v>Jane</v>
      </c>
      <c r="I20" s="147">
        <f t="shared" si="2"/>
        <v>0</v>
      </c>
      <c r="J20" s="148">
        <f>IF(Budget!D12="Yes",(10*Budget!C12)-('YTD Analysis'!C11),Budget!C12)</f>
        <v>30</v>
      </c>
      <c r="K20" s="149">
        <f t="shared" si="4"/>
        <v>30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2:15">
      <c r="F21" s="105" t="str">
        <f t="shared" si="0"/>
        <v/>
      </c>
      <c r="H21" s="129" t="str">
        <f>Budget!B13</f>
        <v>John</v>
      </c>
      <c r="I21" s="147">
        <f t="shared" si="2"/>
        <v>0</v>
      </c>
      <c r="J21" s="148">
        <f>IF(Budget!D13="Yes",(10*Budget!C13)-('YTD Analysis'!C12),Budget!C13)</f>
        <v>30</v>
      </c>
      <c r="K21" s="149">
        <f t="shared" si="4"/>
        <v>30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2:15">
      <c r="F22" s="105" t="str">
        <f t="shared" si="0"/>
        <v/>
      </c>
      <c r="H22" s="129" t="str">
        <f>Budget!B14</f>
        <v>kids</v>
      </c>
      <c r="I22" s="147">
        <f t="shared" si="2"/>
        <v>0</v>
      </c>
      <c r="J22" s="148">
        <f>IF(Budget!D14="Yes",(10*Budget!C14)-('YTD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2:15">
      <c r="F23" s="105" t="str">
        <f t="shared" si="0"/>
        <v/>
      </c>
      <c r="H23" s="129" t="str">
        <f>Budget!B15</f>
        <v>Kids Clothing</v>
      </c>
      <c r="I23" s="147">
        <f t="shared" si="2"/>
        <v>0</v>
      </c>
      <c r="J23" s="148">
        <f>IF(Budget!D15="Yes",(10*Budget!C15)-('YTD Analysis'!C14),Budget!C15)</f>
        <v>1000</v>
      </c>
      <c r="K23" s="149">
        <f t="shared" si="4"/>
        <v>1000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2:15">
      <c r="F24" s="105" t="str">
        <f t="shared" si="0"/>
        <v/>
      </c>
      <c r="H24" s="129" t="str">
        <f>Budget!B16</f>
        <v>Kids Medical</v>
      </c>
      <c r="I24" s="147">
        <f t="shared" si="2"/>
        <v>0</v>
      </c>
      <c r="J24" s="148">
        <f>IF(Budget!D16="Yes",(10*Budget!C16)-('YTD Analysis'!C15),Budget!C16)</f>
        <v>75</v>
      </c>
      <c r="K24" s="149">
        <f t="shared" si="4"/>
        <v>75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2:15">
      <c r="F25" s="105" t="str">
        <f t="shared" si="0"/>
        <v/>
      </c>
      <c r="H25" s="129" t="str">
        <f>Budget!B17</f>
        <v>Medical</v>
      </c>
      <c r="I25" s="147">
        <f t="shared" si="2"/>
        <v>0</v>
      </c>
      <c r="J25" s="148">
        <f>IF(Budget!D17="Yes",(10*Budget!C17)-('YTD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2:15">
      <c r="F26" s="105" t="str">
        <f t="shared" si="0"/>
        <v/>
      </c>
      <c r="H26" s="129" t="str">
        <f>Budget!B18</f>
        <v>Misc</v>
      </c>
      <c r="I26" s="147">
        <f t="shared" si="2"/>
        <v>0</v>
      </c>
      <c r="J26" s="148">
        <f>IF(Budget!D18="Yes",(10*Budget!C18)-('YTD Analysis'!C17),Budget!C18)</f>
        <v>200</v>
      </c>
      <c r="K26" s="149">
        <f t="shared" si="4"/>
        <v>200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2:15">
      <c r="F27" s="105" t="str">
        <f t="shared" si="0"/>
        <v/>
      </c>
      <c r="H27" s="129" t="str">
        <f>Budget!B19</f>
        <v>My Clothing</v>
      </c>
      <c r="I27" s="147">
        <f t="shared" si="2"/>
        <v>0</v>
      </c>
      <c r="J27" s="148">
        <f>IF(Budget!D19="Yes",(10*Budget!C19)-('YTD Analysis'!C18),Budget!C19)</f>
        <v>25</v>
      </c>
      <c r="K27" s="149">
        <f t="shared" si="4"/>
        <v>25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2:15">
      <c r="F28" s="105" t="str">
        <f t="shared" si="0"/>
        <v/>
      </c>
      <c r="H28" s="129" t="str">
        <f>Budget!B20</f>
        <v>Other</v>
      </c>
      <c r="I28" s="147">
        <f t="shared" si="2"/>
        <v>0</v>
      </c>
      <c r="J28" s="148">
        <f>IF(Budget!D20="Yes",(10*Budget!C20)-('YTD Analysis'!C19),Budget!C20)</f>
        <v>0</v>
      </c>
      <c r="K28" s="149">
        <f t="shared" si="4"/>
        <v>0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2:15">
      <c r="F29" s="105" t="str">
        <f t="shared" si="0"/>
        <v/>
      </c>
      <c r="H29" s="129" t="str">
        <f>Budget!B21</f>
        <v>Travel</v>
      </c>
      <c r="I29" s="147">
        <f t="shared" si="2"/>
        <v>0</v>
      </c>
      <c r="J29" s="148">
        <f>IF(Budget!D21="Yes",(10*Budget!C21)-('YTD Analysis'!C20),Budget!C21)</f>
        <v>1000</v>
      </c>
      <c r="K29" s="149">
        <f t="shared" si="4"/>
        <v>1000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2:15">
      <c r="F30" s="105" t="str">
        <f t="shared" si="0"/>
        <v/>
      </c>
      <c r="H30" s="129" t="str">
        <f>Budget!B22</f>
        <v>Utilities</v>
      </c>
      <c r="I30" s="147">
        <f t="shared" si="2"/>
        <v>0</v>
      </c>
      <c r="J30" s="148">
        <f>IF(Budget!D22="Yes",(10*Budget!C22)-('YTD Analysis'!C21),Budget!C22)</f>
        <v>250</v>
      </c>
      <c r="K30" s="149">
        <f t="shared" si="4"/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2:15">
      <c r="F31" s="105" t="str">
        <f t="shared" si="0"/>
        <v/>
      </c>
      <c r="H31" s="129">
        <f>Budget!B23</f>
        <v>0</v>
      </c>
      <c r="I31" s="147">
        <f t="shared" si="2"/>
        <v>0</v>
      </c>
      <c r="J31" s="148">
        <f>IF(Budget!D23="Yes",(10*Budget!C23)-('YTD Analysis'!C22),Budget!C23)</f>
        <v>0</v>
      </c>
      <c r="K31" s="149">
        <f t="shared" si="4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2:15">
      <c r="F32" s="105" t="str">
        <f t="shared" si="0"/>
        <v/>
      </c>
      <c r="H32" s="129">
        <f>Budget!B24</f>
        <v>0</v>
      </c>
      <c r="I32" s="147">
        <f t="shared" si="2"/>
        <v>0</v>
      </c>
      <c r="J32" s="148">
        <f>IF(Budget!D24="Yes",(10*Budget!C24)-('YTD Analysis'!C23),Budget!C24)</f>
        <v>0</v>
      </c>
      <c r="K32" s="149">
        <f t="shared" si="4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05" t="str">
        <f t="shared" si="0"/>
        <v/>
      </c>
      <c r="H33" s="129">
        <f>Budget!B25</f>
        <v>0</v>
      </c>
      <c r="I33" s="147">
        <f t="shared" si="2"/>
        <v>0</v>
      </c>
      <c r="J33" s="148">
        <f>IF(Budget!D25="Yes",(10*Budget!C25)-('YTD Analysis'!C24),Budget!C25)</f>
        <v>0</v>
      </c>
      <c r="K33" s="149">
        <f t="shared" si="4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05" t="str">
        <f t="shared" si="0"/>
        <v/>
      </c>
      <c r="H34" s="129">
        <f>Budget!B26</f>
        <v>0</v>
      </c>
      <c r="I34" s="147">
        <f t="shared" si="2"/>
        <v>0</v>
      </c>
      <c r="J34" s="148">
        <f>IF(Budget!D26="Yes",(10*Budget!C26)-('YTD Analysis'!C25),Budget!C26)</f>
        <v>0</v>
      </c>
      <c r="K34" s="149">
        <f t="shared" si="4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05" t="str">
        <f t="shared" si="0"/>
        <v/>
      </c>
      <c r="H35" s="129">
        <f>Budget!B27</f>
        <v>0</v>
      </c>
      <c r="I35" s="147">
        <f t="shared" si="2"/>
        <v>0</v>
      </c>
      <c r="J35" s="148">
        <f>IF(Budget!D27="Yes",(10*Budget!C27)-('YTD Analysis'!C26),Budget!C27)</f>
        <v>0</v>
      </c>
      <c r="K35" s="149">
        <f t="shared" si="4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05" t="str">
        <f t="shared" si="0"/>
        <v/>
      </c>
      <c r="H36" s="129">
        <f>Budget!B28</f>
        <v>0</v>
      </c>
      <c r="I36" s="147">
        <f t="shared" si="2"/>
        <v>0</v>
      </c>
      <c r="J36" s="148">
        <f>IF(Budget!D28="Yes",(10*Budget!C28)-('YTD Analysis'!C27),Budget!C28)</f>
        <v>0</v>
      </c>
      <c r="K36" s="149">
        <f t="shared" si="4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05" t="str">
        <f t="shared" si="0"/>
        <v/>
      </c>
      <c r="H37" s="129">
        <f>Budget!B29</f>
        <v>0</v>
      </c>
      <c r="I37" s="147">
        <f t="shared" si="2"/>
        <v>0</v>
      </c>
      <c r="J37" s="148">
        <f>IF(Budget!D29="Yes",(10*Budget!C29)-('YTD Analysis'!C28),Budget!C29)</f>
        <v>0</v>
      </c>
      <c r="K37" s="149">
        <f t="shared" si="4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05" t="str">
        <f t="shared" si="0"/>
        <v/>
      </c>
      <c r="H38" s="129">
        <f>Budget!B30</f>
        <v>0</v>
      </c>
      <c r="I38" s="147">
        <f t="shared" si="2"/>
        <v>0</v>
      </c>
      <c r="J38" s="148">
        <f>IF(Budget!D30="Yes",(10*Budget!C30)-('YTD Analysis'!C29),Budget!C30)</f>
        <v>0</v>
      </c>
      <c r="K38" s="149">
        <f t="shared" si="4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05" t="str">
        <f t="shared" si="0"/>
        <v/>
      </c>
      <c r="H39" s="129">
        <f>Budget!B31</f>
        <v>0</v>
      </c>
      <c r="I39" s="147">
        <f t="shared" si="2"/>
        <v>0</v>
      </c>
      <c r="J39" s="148">
        <f>IF(Budget!D31="Yes",(10*Budget!C31)-('YTD Analysis'!C30),Budget!C31)</f>
        <v>0</v>
      </c>
      <c r="K39" s="149">
        <f t="shared" si="4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05" t="str">
        <f t="shared" si="0"/>
        <v/>
      </c>
      <c r="H40" s="129">
        <f>Budget!B32</f>
        <v>0</v>
      </c>
      <c r="I40" s="147">
        <f t="shared" si="2"/>
        <v>0</v>
      </c>
      <c r="J40" s="148">
        <f>IF(Budget!D32="Yes",(10*Budget!C32)-('YTD Analysis'!C31),Budget!C32)</f>
        <v>0</v>
      </c>
      <c r="K40" s="149">
        <f t="shared" si="4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05" t="str">
        <f t="shared" si="0"/>
        <v/>
      </c>
      <c r="H41" s="129">
        <f>Budget!B33</f>
        <v>0</v>
      </c>
      <c r="I41" s="147">
        <f t="shared" si="2"/>
        <v>0</v>
      </c>
      <c r="J41" s="148">
        <f>IF(Budget!D33="Yes",(10*Budget!C33)-('YTD Analysis'!C32),Budget!C33)</f>
        <v>0</v>
      </c>
      <c r="K41" s="149">
        <f t="shared" si="4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05" t="str">
        <f t="shared" si="0"/>
        <v/>
      </c>
      <c r="H42" s="152" t="s">
        <v>29</v>
      </c>
      <c r="I42" s="153">
        <f>SUM(I12:I41)</f>
        <v>0</v>
      </c>
      <c r="J42" s="145">
        <f>SUM(J12:J41)</f>
        <v>4440</v>
      </c>
      <c r="K42" s="154">
        <f>SUM(K12:K41)</f>
        <v>4440</v>
      </c>
    </row>
    <row r="43" spans="6:15">
      <c r="F43" s="105" t="str">
        <f t="shared" si="0"/>
        <v/>
      </c>
    </row>
    <row r="44" spans="6:15">
      <c r="F44" s="105" t="str">
        <f t="shared" si="0"/>
        <v/>
      </c>
    </row>
    <row r="45" spans="6:15">
      <c r="F45" s="105" t="str">
        <f t="shared" si="0"/>
        <v/>
      </c>
    </row>
    <row r="46" spans="6:15">
      <c r="F46" s="105" t="str">
        <f t="shared" si="0"/>
        <v/>
      </c>
    </row>
    <row r="47" spans="6:15">
      <c r="F47" s="105" t="str">
        <f t="shared" si="0"/>
        <v/>
      </c>
    </row>
    <row r="48" spans="6:15">
      <c r="F48" s="105" t="str">
        <f t="shared" si="0"/>
        <v/>
      </c>
    </row>
    <row r="49" spans="1:14" s="133" customFormat="1">
      <c r="A49" s="104"/>
      <c r="B49" s="122"/>
      <c r="C49" s="105"/>
      <c r="D49" s="106"/>
      <c r="E49" s="103"/>
      <c r="F49" s="105" t="str">
        <f t="shared" si="0"/>
        <v/>
      </c>
      <c r="G49" s="134"/>
      <c r="H49" s="2"/>
      <c r="I49" s="2"/>
      <c r="J49" s="2"/>
      <c r="K49" s="2"/>
      <c r="L49" s="2"/>
      <c r="M49" s="2"/>
      <c r="N49" s="128"/>
    </row>
    <row r="50" spans="1:14" s="133" customFormat="1">
      <c r="A50" s="104"/>
      <c r="B50" s="122"/>
      <c r="C50" s="105"/>
      <c r="D50" s="106"/>
      <c r="E50" s="103"/>
      <c r="F50" s="105" t="str">
        <f t="shared" si="0"/>
        <v/>
      </c>
      <c r="G50" s="134"/>
      <c r="H50" s="2"/>
      <c r="I50" s="2"/>
      <c r="J50" s="2"/>
      <c r="K50" s="2"/>
      <c r="L50" s="2"/>
      <c r="M50" s="2"/>
      <c r="N50" s="128"/>
    </row>
    <row r="51" spans="1:14" s="133" customFormat="1">
      <c r="A51" s="104"/>
      <c r="B51" s="122"/>
      <c r="C51" s="105"/>
      <c r="D51" s="106"/>
      <c r="E51" s="103"/>
      <c r="F51" s="105" t="str">
        <f t="shared" si="0"/>
        <v/>
      </c>
      <c r="G51" s="134"/>
      <c r="H51" s="2"/>
      <c r="I51" s="2"/>
      <c r="J51" s="2"/>
      <c r="K51" s="2"/>
      <c r="L51" s="2"/>
      <c r="M51" s="2"/>
      <c r="N51" s="128"/>
    </row>
    <row r="52" spans="1:14" s="133" customFormat="1">
      <c r="A52" s="104"/>
      <c r="B52" s="122"/>
      <c r="C52" s="105"/>
      <c r="D52" s="106"/>
      <c r="E52" s="103"/>
      <c r="F52" s="105" t="str">
        <f t="shared" si="0"/>
        <v/>
      </c>
      <c r="G52" s="134"/>
      <c r="H52" s="2"/>
      <c r="I52" s="2"/>
      <c r="J52" s="2"/>
      <c r="K52" s="2"/>
      <c r="L52" s="2"/>
      <c r="M52" s="2"/>
      <c r="N52" s="128"/>
    </row>
    <row r="53" spans="1:14" s="133" customFormat="1">
      <c r="A53" s="104"/>
      <c r="B53" s="122"/>
      <c r="C53" s="105"/>
      <c r="D53" s="106"/>
      <c r="E53" s="103"/>
      <c r="F53" s="105" t="str">
        <f t="shared" si="0"/>
        <v/>
      </c>
      <c r="G53" s="134"/>
      <c r="H53" s="2"/>
      <c r="I53" s="2"/>
      <c r="J53" s="2"/>
      <c r="K53" s="2"/>
      <c r="L53" s="2"/>
      <c r="M53" s="2"/>
      <c r="N53" s="128"/>
    </row>
    <row r="54" spans="1:14" s="133" customFormat="1">
      <c r="A54" s="104"/>
      <c r="B54" s="122"/>
      <c r="C54" s="105"/>
      <c r="D54" s="106"/>
      <c r="E54" s="103"/>
      <c r="F54" s="105" t="str">
        <f t="shared" si="0"/>
        <v/>
      </c>
      <c r="G54" s="134"/>
      <c r="H54" s="2"/>
      <c r="I54" s="2"/>
      <c r="J54" s="2"/>
      <c r="K54" s="2"/>
      <c r="L54" s="2"/>
      <c r="M54" s="2"/>
      <c r="N54" s="128"/>
    </row>
    <row r="55" spans="1:14" s="133" customFormat="1">
      <c r="A55" s="104"/>
      <c r="B55" s="122"/>
      <c r="C55" s="105"/>
      <c r="D55" s="106"/>
      <c r="E55" s="103"/>
      <c r="F55" s="105" t="str">
        <f t="shared" si="0"/>
        <v/>
      </c>
      <c r="G55" s="134"/>
      <c r="H55" s="2"/>
      <c r="I55" s="2"/>
      <c r="J55" s="2"/>
      <c r="K55" s="2"/>
      <c r="L55" s="2"/>
      <c r="M55" s="2"/>
      <c r="N55" s="128"/>
    </row>
    <row r="56" spans="1:14" s="133" customFormat="1">
      <c r="A56" s="104"/>
      <c r="B56" s="122"/>
      <c r="C56" s="105"/>
      <c r="D56" s="106"/>
      <c r="E56" s="103"/>
      <c r="F56" s="105" t="str">
        <f t="shared" si="0"/>
        <v/>
      </c>
      <c r="G56" s="134"/>
      <c r="H56" s="2"/>
      <c r="I56" s="2"/>
      <c r="J56" s="2"/>
      <c r="K56" s="2"/>
      <c r="L56" s="2"/>
      <c r="M56" s="2"/>
      <c r="N56" s="128"/>
    </row>
    <row r="57" spans="1:14" s="133" customFormat="1">
      <c r="A57" s="104"/>
      <c r="B57" s="122"/>
      <c r="C57" s="105"/>
      <c r="D57" s="106"/>
      <c r="E57" s="103"/>
      <c r="F57" s="105" t="str">
        <f t="shared" si="0"/>
        <v/>
      </c>
      <c r="G57" s="134"/>
      <c r="H57" s="2"/>
      <c r="I57" s="2"/>
      <c r="J57" s="2"/>
      <c r="K57" s="2"/>
      <c r="L57" s="2"/>
      <c r="M57" s="2"/>
      <c r="N57" s="128"/>
    </row>
    <row r="58" spans="1:14" s="133" customFormat="1">
      <c r="A58" s="104"/>
      <c r="B58" s="122"/>
      <c r="C58" s="105"/>
      <c r="D58" s="106"/>
      <c r="E58" s="103"/>
      <c r="F58" s="105" t="str">
        <f t="shared" si="0"/>
        <v/>
      </c>
      <c r="G58" s="134"/>
      <c r="H58" s="2"/>
      <c r="I58" s="2"/>
      <c r="J58" s="2"/>
      <c r="K58" s="2"/>
      <c r="L58" s="2"/>
      <c r="M58" s="2"/>
      <c r="N58" s="128"/>
    </row>
    <row r="59" spans="1:14" s="133" customFormat="1">
      <c r="A59" s="104"/>
      <c r="B59" s="122"/>
      <c r="C59" s="105"/>
      <c r="D59" s="106"/>
      <c r="E59" s="103"/>
      <c r="F59" s="105" t="str">
        <f t="shared" si="0"/>
        <v/>
      </c>
      <c r="G59" s="134"/>
      <c r="H59" s="2"/>
      <c r="I59" s="2"/>
      <c r="J59" s="2"/>
      <c r="K59" s="2"/>
      <c r="L59" s="2"/>
      <c r="M59" s="2"/>
      <c r="N59" s="128"/>
    </row>
    <row r="60" spans="1:14" s="133" customFormat="1">
      <c r="A60" s="104"/>
      <c r="B60" s="122"/>
      <c r="C60" s="105"/>
      <c r="D60" s="106"/>
      <c r="E60" s="103"/>
      <c r="F60" s="105" t="str">
        <f t="shared" si="0"/>
        <v/>
      </c>
      <c r="G60" s="134"/>
      <c r="H60" s="2"/>
      <c r="I60" s="2"/>
      <c r="J60" s="2"/>
      <c r="K60" s="2"/>
      <c r="L60" s="2"/>
      <c r="M60" s="2"/>
      <c r="N60" s="128"/>
    </row>
    <row r="61" spans="1:14" s="133" customFormat="1">
      <c r="A61" s="104"/>
      <c r="B61" s="122"/>
      <c r="C61" s="105"/>
      <c r="D61" s="106"/>
      <c r="E61" s="103"/>
      <c r="F61" s="105" t="str">
        <f t="shared" si="0"/>
        <v/>
      </c>
      <c r="G61" s="134"/>
      <c r="H61" s="2"/>
      <c r="I61" s="2"/>
      <c r="J61" s="2"/>
      <c r="K61" s="2"/>
      <c r="L61" s="2"/>
      <c r="M61" s="2"/>
      <c r="N61" s="128"/>
    </row>
    <row r="62" spans="1:14" s="133" customFormat="1">
      <c r="A62" s="104"/>
      <c r="B62" s="122"/>
      <c r="C62" s="105"/>
      <c r="D62" s="106"/>
      <c r="E62" s="103"/>
      <c r="F62" s="105" t="str">
        <f t="shared" si="0"/>
        <v/>
      </c>
      <c r="G62" s="134"/>
      <c r="H62" s="2"/>
      <c r="I62" s="2"/>
      <c r="J62" s="2"/>
      <c r="K62" s="2"/>
      <c r="L62" s="2"/>
      <c r="M62" s="2"/>
      <c r="N62" s="128"/>
    </row>
    <row r="63" spans="1:14" s="133" customFormat="1">
      <c r="A63" s="104"/>
      <c r="B63" s="122"/>
      <c r="C63" s="105"/>
      <c r="D63" s="106"/>
      <c r="E63" s="103"/>
      <c r="F63" s="105" t="str">
        <f t="shared" si="0"/>
        <v/>
      </c>
      <c r="G63" s="134"/>
      <c r="H63" s="2"/>
      <c r="I63" s="2"/>
      <c r="J63" s="2"/>
      <c r="K63" s="2"/>
      <c r="L63" s="2"/>
      <c r="M63" s="2"/>
      <c r="N63" s="128"/>
    </row>
    <row r="64" spans="1:14" s="133" customFormat="1">
      <c r="A64" s="104"/>
      <c r="B64" s="122"/>
      <c r="C64" s="105"/>
      <c r="D64" s="106"/>
      <c r="E64" s="103"/>
      <c r="F64" s="105" t="str">
        <f t="shared" si="0"/>
        <v/>
      </c>
      <c r="G64" s="134"/>
      <c r="H64" s="2"/>
      <c r="I64" s="2"/>
      <c r="J64" s="2"/>
      <c r="K64" s="2"/>
      <c r="L64" s="2"/>
      <c r="M64" s="2"/>
      <c r="N64" s="128"/>
    </row>
    <row r="65" spans="1:14" s="133" customFormat="1">
      <c r="A65" s="104"/>
      <c r="B65" s="122"/>
      <c r="C65" s="105"/>
      <c r="D65" s="106"/>
      <c r="E65" s="103"/>
      <c r="F65" s="105" t="str">
        <f t="shared" si="0"/>
        <v/>
      </c>
      <c r="G65" s="134"/>
      <c r="H65" s="2"/>
      <c r="I65" s="2"/>
      <c r="J65" s="2"/>
      <c r="K65" s="2"/>
      <c r="L65" s="2"/>
      <c r="M65" s="2"/>
      <c r="N65" s="128"/>
    </row>
    <row r="66" spans="1:14" s="133" customFormat="1">
      <c r="A66" s="104"/>
      <c r="B66" s="122"/>
      <c r="C66" s="105"/>
      <c r="D66" s="106"/>
      <c r="E66" s="103"/>
      <c r="F66" s="105" t="str">
        <f t="shared" si="0"/>
        <v/>
      </c>
      <c r="G66" s="134"/>
      <c r="H66" s="2"/>
      <c r="I66" s="2"/>
      <c r="J66" s="2"/>
      <c r="K66" s="2"/>
      <c r="L66" s="2"/>
      <c r="M66" s="2"/>
      <c r="N66" s="128"/>
    </row>
    <row r="67" spans="1:14" s="133" customFormat="1">
      <c r="A67" s="104"/>
      <c r="B67" s="122"/>
      <c r="C67" s="105"/>
      <c r="D67" s="106"/>
      <c r="E67" s="103"/>
      <c r="F67" s="105" t="str">
        <f t="shared" ref="F67:F130" si="5">B67&amp;C67</f>
        <v/>
      </c>
      <c r="G67" s="134"/>
      <c r="H67" s="2"/>
      <c r="I67" s="2"/>
      <c r="J67" s="2"/>
      <c r="K67" s="2"/>
      <c r="L67" s="2"/>
      <c r="M67" s="2"/>
      <c r="N67" s="128"/>
    </row>
    <row r="68" spans="1:14" s="133" customFormat="1">
      <c r="A68" s="104"/>
      <c r="B68" s="122"/>
      <c r="C68" s="105"/>
      <c r="D68" s="106"/>
      <c r="E68" s="103"/>
      <c r="F68" s="105" t="str">
        <f t="shared" si="5"/>
        <v/>
      </c>
      <c r="G68" s="134"/>
      <c r="H68" s="2"/>
      <c r="I68" s="2"/>
      <c r="J68" s="2"/>
      <c r="K68" s="2"/>
      <c r="L68" s="2"/>
      <c r="M68" s="2"/>
      <c r="N68" s="128"/>
    </row>
    <row r="69" spans="1:14" s="133" customFormat="1">
      <c r="A69" s="104"/>
      <c r="B69" s="122"/>
      <c r="C69" s="105"/>
      <c r="D69" s="106"/>
      <c r="E69" s="103"/>
      <c r="F69" s="105" t="str">
        <f t="shared" si="5"/>
        <v/>
      </c>
      <c r="G69" s="134"/>
      <c r="H69" s="2"/>
      <c r="I69" s="2"/>
      <c r="J69" s="2"/>
      <c r="K69" s="2"/>
      <c r="L69" s="2"/>
      <c r="M69" s="2"/>
      <c r="N69" s="128"/>
    </row>
    <row r="70" spans="1:14" s="133" customFormat="1">
      <c r="A70" s="104"/>
      <c r="B70" s="122"/>
      <c r="C70" s="105"/>
      <c r="D70" s="106"/>
      <c r="E70" s="103"/>
      <c r="F70" s="105" t="str">
        <f t="shared" si="5"/>
        <v/>
      </c>
      <c r="G70" s="134"/>
      <c r="H70" s="2"/>
      <c r="I70" s="2"/>
      <c r="J70" s="2"/>
      <c r="K70" s="2"/>
      <c r="L70" s="2"/>
      <c r="M70" s="2"/>
      <c r="N70" s="128"/>
    </row>
    <row r="71" spans="1:14" s="133" customFormat="1">
      <c r="A71" s="104"/>
      <c r="B71" s="122"/>
      <c r="C71" s="105"/>
      <c r="D71" s="106"/>
      <c r="E71" s="103"/>
      <c r="F71" s="105" t="str">
        <f t="shared" si="5"/>
        <v/>
      </c>
      <c r="G71" s="134"/>
      <c r="H71" s="2"/>
      <c r="I71" s="2"/>
      <c r="J71" s="2"/>
      <c r="K71" s="2"/>
      <c r="L71" s="2"/>
      <c r="M71" s="2"/>
      <c r="N71" s="128"/>
    </row>
    <row r="72" spans="1:14" s="133" customFormat="1">
      <c r="A72" s="104"/>
      <c r="B72" s="122"/>
      <c r="C72" s="105"/>
      <c r="D72" s="106"/>
      <c r="E72" s="103"/>
      <c r="F72" s="105" t="str">
        <f t="shared" si="5"/>
        <v/>
      </c>
      <c r="G72" s="134"/>
      <c r="H72" s="2"/>
      <c r="I72" s="2"/>
      <c r="J72" s="2"/>
      <c r="K72" s="2"/>
      <c r="L72" s="2"/>
      <c r="M72" s="2"/>
      <c r="N72" s="128"/>
    </row>
    <row r="73" spans="1:14" s="133" customFormat="1">
      <c r="A73" s="104"/>
      <c r="B73" s="122"/>
      <c r="C73" s="105"/>
      <c r="D73" s="106"/>
      <c r="E73" s="103"/>
      <c r="F73" s="105" t="str">
        <f t="shared" si="5"/>
        <v/>
      </c>
      <c r="G73" s="134"/>
      <c r="H73" s="2"/>
      <c r="I73" s="2"/>
      <c r="J73" s="2"/>
      <c r="K73" s="2"/>
      <c r="L73" s="2"/>
      <c r="M73" s="2"/>
      <c r="N73" s="128"/>
    </row>
    <row r="74" spans="1:14" s="133" customFormat="1">
      <c r="A74" s="104"/>
      <c r="B74" s="122"/>
      <c r="C74" s="105"/>
      <c r="D74" s="106"/>
      <c r="E74" s="103"/>
      <c r="F74" s="105" t="str">
        <f t="shared" si="5"/>
        <v/>
      </c>
      <c r="G74" s="134"/>
      <c r="H74" s="2"/>
      <c r="I74" s="2"/>
      <c r="J74" s="2"/>
      <c r="K74" s="2"/>
      <c r="L74" s="2"/>
      <c r="M74" s="2"/>
      <c r="N74" s="128"/>
    </row>
    <row r="75" spans="1:14" s="133" customFormat="1">
      <c r="A75" s="104"/>
      <c r="B75" s="122"/>
      <c r="C75" s="105"/>
      <c r="D75" s="106"/>
      <c r="E75" s="103"/>
      <c r="F75" s="105" t="str">
        <f t="shared" si="5"/>
        <v/>
      </c>
      <c r="G75" s="134"/>
      <c r="H75" s="2"/>
      <c r="I75" s="2"/>
      <c r="J75" s="2"/>
      <c r="K75" s="2"/>
      <c r="L75" s="2"/>
      <c r="M75" s="2"/>
      <c r="N75" s="128"/>
    </row>
    <row r="76" spans="1:14" s="133" customFormat="1">
      <c r="A76" s="104"/>
      <c r="B76" s="122"/>
      <c r="C76" s="105"/>
      <c r="D76" s="106"/>
      <c r="E76" s="103"/>
      <c r="F76" s="105" t="str">
        <f t="shared" si="5"/>
        <v/>
      </c>
      <c r="G76" s="134"/>
      <c r="H76" s="2"/>
      <c r="I76" s="2"/>
      <c r="J76" s="2"/>
      <c r="K76" s="2"/>
      <c r="L76" s="2"/>
      <c r="M76" s="2"/>
      <c r="N76" s="128"/>
    </row>
    <row r="77" spans="1:14" s="133" customFormat="1">
      <c r="A77" s="104"/>
      <c r="B77" s="122"/>
      <c r="C77" s="105"/>
      <c r="D77" s="106"/>
      <c r="E77" s="103"/>
      <c r="F77" s="105" t="str">
        <f t="shared" si="5"/>
        <v/>
      </c>
      <c r="G77" s="134"/>
      <c r="H77" s="2"/>
      <c r="I77" s="2"/>
      <c r="J77" s="2"/>
      <c r="K77" s="2"/>
      <c r="L77" s="2"/>
      <c r="M77" s="2"/>
      <c r="N77" s="128"/>
    </row>
    <row r="78" spans="1:14" s="133" customFormat="1">
      <c r="A78" s="104"/>
      <c r="B78" s="122"/>
      <c r="C78" s="105"/>
      <c r="D78" s="106"/>
      <c r="E78" s="103"/>
      <c r="F78" s="105" t="str">
        <f t="shared" si="5"/>
        <v/>
      </c>
      <c r="G78" s="134"/>
      <c r="H78" s="2"/>
      <c r="I78" s="2"/>
      <c r="J78" s="2"/>
      <c r="K78" s="2"/>
      <c r="L78" s="2"/>
      <c r="M78" s="2"/>
      <c r="N78" s="128"/>
    </row>
    <row r="79" spans="1:14" s="133" customFormat="1">
      <c r="A79" s="104"/>
      <c r="B79" s="122"/>
      <c r="C79" s="105"/>
      <c r="D79" s="106"/>
      <c r="E79" s="103"/>
      <c r="F79" s="105" t="str">
        <f t="shared" si="5"/>
        <v/>
      </c>
      <c r="G79" s="134"/>
      <c r="H79" s="2"/>
      <c r="I79" s="2"/>
      <c r="J79" s="2"/>
      <c r="K79" s="2"/>
      <c r="L79" s="2"/>
      <c r="M79" s="2"/>
      <c r="N79" s="128"/>
    </row>
    <row r="80" spans="1:14" s="133" customFormat="1">
      <c r="A80" s="104"/>
      <c r="B80" s="122"/>
      <c r="C80" s="105"/>
      <c r="D80" s="106"/>
      <c r="E80" s="103"/>
      <c r="F80" s="105" t="str">
        <f t="shared" si="5"/>
        <v/>
      </c>
      <c r="G80" s="134"/>
      <c r="H80" s="2"/>
      <c r="I80" s="2"/>
      <c r="J80" s="2"/>
      <c r="K80" s="2"/>
      <c r="L80" s="2"/>
      <c r="M80" s="2"/>
      <c r="N80" s="128"/>
    </row>
    <row r="81" spans="1:14" s="133" customFormat="1">
      <c r="A81" s="104"/>
      <c r="B81" s="122"/>
      <c r="C81" s="105"/>
      <c r="D81" s="106"/>
      <c r="E81" s="103"/>
      <c r="F81" s="105" t="str">
        <f t="shared" si="5"/>
        <v/>
      </c>
      <c r="G81" s="134"/>
      <c r="H81" s="2"/>
      <c r="I81" s="2"/>
      <c r="J81" s="2"/>
      <c r="K81" s="2"/>
      <c r="L81" s="2"/>
      <c r="M81" s="2"/>
      <c r="N81" s="128"/>
    </row>
    <row r="82" spans="1:14" s="133" customFormat="1">
      <c r="A82" s="104"/>
      <c r="B82" s="122"/>
      <c r="C82" s="105"/>
      <c r="D82" s="106"/>
      <c r="E82" s="103"/>
      <c r="F82" s="105" t="str">
        <f t="shared" si="5"/>
        <v/>
      </c>
      <c r="G82" s="134"/>
      <c r="H82" s="2"/>
      <c r="I82" s="2"/>
      <c r="J82" s="2"/>
      <c r="K82" s="2"/>
      <c r="L82" s="2"/>
      <c r="M82" s="2"/>
      <c r="N82" s="128"/>
    </row>
    <row r="83" spans="1:14" s="133" customFormat="1">
      <c r="A83" s="104"/>
      <c r="B83" s="122"/>
      <c r="C83" s="105"/>
      <c r="D83" s="106"/>
      <c r="E83" s="103"/>
      <c r="F83" s="105" t="str">
        <f t="shared" si="5"/>
        <v/>
      </c>
      <c r="G83" s="134"/>
      <c r="H83" s="2"/>
      <c r="I83" s="2"/>
      <c r="J83" s="2"/>
      <c r="K83" s="2"/>
      <c r="L83" s="2"/>
      <c r="M83" s="2"/>
      <c r="N83" s="128"/>
    </row>
    <row r="84" spans="1:14" s="133" customFormat="1">
      <c r="A84" s="104"/>
      <c r="B84" s="122"/>
      <c r="C84" s="105"/>
      <c r="D84" s="106"/>
      <c r="E84" s="103"/>
      <c r="F84" s="105" t="str">
        <f t="shared" si="5"/>
        <v/>
      </c>
      <c r="G84" s="134"/>
      <c r="H84" s="2"/>
      <c r="I84" s="2"/>
      <c r="J84" s="2"/>
      <c r="K84" s="2"/>
      <c r="L84" s="2"/>
      <c r="M84" s="2"/>
      <c r="N84" s="128"/>
    </row>
    <row r="85" spans="1:14" s="133" customFormat="1">
      <c r="A85" s="104"/>
      <c r="B85" s="122"/>
      <c r="C85" s="105"/>
      <c r="D85" s="106"/>
      <c r="E85" s="103"/>
      <c r="F85" s="105" t="str">
        <f t="shared" si="5"/>
        <v/>
      </c>
      <c r="G85" s="134"/>
      <c r="H85" s="2"/>
      <c r="I85" s="2"/>
      <c r="J85" s="2"/>
      <c r="K85" s="2"/>
      <c r="L85" s="2"/>
      <c r="M85" s="2"/>
      <c r="N85" s="128"/>
    </row>
    <row r="86" spans="1:14" s="133" customFormat="1">
      <c r="A86" s="104"/>
      <c r="B86" s="122"/>
      <c r="C86" s="105"/>
      <c r="D86" s="106"/>
      <c r="E86" s="103"/>
      <c r="F86" s="105" t="str">
        <f t="shared" si="5"/>
        <v/>
      </c>
      <c r="G86" s="134"/>
      <c r="H86" s="2"/>
      <c r="I86" s="2"/>
      <c r="J86" s="2"/>
      <c r="K86" s="2"/>
      <c r="L86" s="2"/>
      <c r="M86" s="2"/>
      <c r="N86" s="128"/>
    </row>
    <row r="87" spans="1:14" s="133" customFormat="1">
      <c r="A87" s="104"/>
      <c r="B87" s="122"/>
      <c r="C87" s="105"/>
      <c r="D87" s="106"/>
      <c r="E87" s="103"/>
      <c r="F87" s="105" t="str">
        <f t="shared" si="5"/>
        <v/>
      </c>
      <c r="G87" s="134"/>
      <c r="H87" s="2"/>
      <c r="I87" s="2"/>
      <c r="J87" s="2"/>
      <c r="K87" s="2"/>
      <c r="L87" s="2"/>
      <c r="M87" s="2"/>
      <c r="N87" s="128"/>
    </row>
    <row r="88" spans="1:14" s="133" customFormat="1">
      <c r="A88" s="104"/>
      <c r="B88" s="122"/>
      <c r="C88" s="105"/>
      <c r="D88" s="106"/>
      <c r="E88" s="103"/>
      <c r="F88" s="105" t="str">
        <f t="shared" si="5"/>
        <v/>
      </c>
      <c r="G88" s="134"/>
      <c r="H88" s="2"/>
      <c r="I88" s="2"/>
      <c r="J88" s="2"/>
      <c r="K88" s="2"/>
      <c r="L88" s="2"/>
      <c r="M88" s="2"/>
      <c r="N88" s="128"/>
    </row>
    <row r="89" spans="1:14" s="133" customFormat="1">
      <c r="A89" s="104"/>
      <c r="B89" s="122"/>
      <c r="C89" s="105"/>
      <c r="D89" s="106"/>
      <c r="E89" s="103"/>
      <c r="F89" s="105" t="str">
        <f t="shared" si="5"/>
        <v/>
      </c>
      <c r="G89" s="134"/>
      <c r="H89" s="2"/>
      <c r="I89" s="2"/>
      <c r="J89" s="2"/>
      <c r="K89" s="2"/>
      <c r="L89" s="2"/>
      <c r="M89" s="2"/>
      <c r="N89" s="128"/>
    </row>
    <row r="90" spans="1:14" s="133" customFormat="1">
      <c r="A90" s="104"/>
      <c r="B90" s="122"/>
      <c r="C90" s="105"/>
      <c r="D90" s="106"/>
      <c r="E90" s="103"/>
      <c r="F90" s="105" t="str">
        <f t="shared" si="5"/>
        <v/>
      </c>
      <c r="G90" s="134"/>
      <c r="H90" s="2"/>
      <c r="I90" s="2"/>
      <c r="J90" s="2"/>
      <c r="K90" s="2"/>
      <c r="L90" s="2"/>
      <c r="M90" s="2"/>
      <c r="N90" s="128"/>
    </row>
    <row r="91" spans="1:14" s="133" customFormat="1">
      <c r="A91" s="104"/>
      <c r="B91" s="122"/>
      <c r="C91" s="105"/>
      <c r="D91" s="106"/>
      <c r="E91" s="103"/>
      <c r="F91" s="105" t="str">
        <f t="shared" si="5"/>
        <v/>
      </c>
      <c r="G91" s="134"/>
      <c r="H91" s="2"/>
      <c r="I91" s="2"/>
      <c r="J91" s="2"/>
      <c r="K91" s="2"/>
      <c r="L91" s="2"/>
      <c r="M91" s="2"/>
      <c r="N91" s="128"/>
    </row>
    <row r="92" spans="1:14" s="133" customFormat="1">
      <c r="A92" s="104"/>
      <c r="B92" s="122"/>
      <c r="C92" s="105"/>
      <c r="D92" s="106"/>
      <c r="E92" s="103"/>
      <c r="F92" s="105" t="str">
        <f t="shared" si="5"/>
        <v/>
      </c>
      <c r="G92" s="134"/>
      <c r="H92" s="2"/>
      <c r="I92" s="2"/>
      <c r="J92" s="2"/>
      <c r="K92" s="2"/>
      <c r="L92" s="2"/>
      <c r="M92" s="2"/>
      <c r="N92" s="128"/>
    </row>
    <row r="93" spans="1:14" s="133" customFormat="1">
      <c r="A93" s="104"/>
      <c r="B93" s="122"/>
      <c r="C93" s="105"/>
      <c r="D93" s="106"/>
      <c r="E93" s="103"/>
      <c r="F93" s="105" t="str">
        <f t="shared" si="5"/>
        <v/>
      </c>
      <c r="G93" s="134"/>
      <c r="H93" s="2"/>
      <c r="I93" s="2"/>
      <c r="J93" s="2"/>
      <c r="K93" s="2"/>
      <c r="L93" s="2"/>
      <c r="M93" s="2"/>
      <c r="N93" s="128"/>
    </row>
    <row r="94" spans="1:14" s="133" customFormat="1">
      <c r="A94" s="104"/>
      <c r="B94" s="122"/>
      <c r="C94" s="105"/>
      <c r="D94" s="106"/>
      <c r="E94" s="103"/>
      <c r="F94" s="105" t="str">
        <f t="shared" si="5"/>
        <v/>
      </c>
      <c r="G94" s="134"/>
      <c r="H94" s="2"/>
      <c r="I94" s="2"/>
      <c r="J94" s="2"/>
      <c r="K94" s="2"/>
      <c r="L94" s="2"/>
      <c r="M94" s="2"/>
      <c r="N94" s="128"/>
    </row>
    <row r="95" spans="1:14" s="133" customFormat="1">
      <c r="A95" s="104"/>
      <c r="B95" s="122"/>
      <c r="C95" s="105"/>
      <c r="D95" s="106"/>
      <c r="E95" s="103"/>
      <c r="F95" s="105" t="str">
        <f t="shared" si="5"/>
        <v/>
      </c>
      <c r="G95" s="134"/>
      <c r="H95" s="2"/>
      <c r="I95" s="2"/>
      <c r="J95" s="2"/>
      <c r="K95" s="2"/>
      <c r="L95" s="2"/>
      <c r="M95" s="2"/>
      <c r="N95" s="128"/>
    </row>
    <row r="96" spans="1:14" s="133" customFormat="1">
      <c r="A96" s="104"/>
      <c r="B96" s="122"/>
      <c r="C96" s="105"/>
      <c r="D96" s="106"/>
      <c r="E96" s="103"/>
      <c r="F96" s="105" t="str">
        <f t="shared" si="5"/>
        <v/>
      </c>
      <c r="G96" s="134"/>
      <c r="H96" s="2"/>
      <c r="I96" s="2"/>
      <c r="J96" s="2"/>
      <c r="K96" s="2"/>
      <c r="L96" s="2"/>
      <c r="M96" s="2"/>
      <c r="N96" s="128"/>
    </row>
    <row r="97" spans="1:14" s="133" customFormat="1">
      <c r="A97" s="104"/>
      <c r="B97" s="122"/>
      <c r="C97" s="105"/>
      <c r="D97" s="106"/>
      <c r="E97" s="103"/>
      <c r="F97" s="105" t="str">
        <f t="shared" si="5"/>
        <v/>
      </c>
      <c r="G97" s="134"/>
      <c r="H97" s="2"/>
      <c r="I97" s="2"/>
      <c r="J97" s="2"/>
      <c r="K97" s="2"/>
      <c r="L97" s="2"/>
      <c r="M97" s="2"/>
      <c r="N97" s="128"/>
    </row>
    <row r="98" spans="1:14" s="133" customFormat="1">
      <c r="A98" s="104"/>
      <c r="B98" s="122"/>
      <c r="C98" s="105"/>
      <c r="D98" s="106"/>
      <c r="E98" s="103"/>
      <c r="F98" s="105" t="str">
        <f t="shared" si="5"/>
        <v/>
      </c>
      <c r="G98" s="134"/>
      <c r="H98" s="2"/>
      <c r="I98" s="2"/>
      <c r="J98" s="2"/>
      <c r="K98" s="2"/>
      <c r="L98" s="2"/>
      <c r="M98" s="2"/>
      <c r="N98" s="128"/>
    </row>
    <row r="99" spans="1:14" s="133" customFormat="1">
      <c r="A99" s="104"/>
      <c r="B99" s="122"/>
      <c r="C99" s="105"/>
      <c r="D99" s="106"/>
      <c r="E99" s="103"/>
      <c r="F99" s="105" t="str">
        <f t="shared" si="5"/>
        <v/>
      </c>
      <c r="G99" s="134"/>
      <c r="H99" s="2"/>
      <c r="I99" s="2"/>
      <c r="J99" s="2"/>
      <c r="K99" s="2"/>
      <c r="L99" s="2"/>
      <c r="M99" s="2"/>
      <c r="N99" s="128"/>
    </row>
    <row r="100" spans="1:14" s="133" customFormat="1">
      <c r="A100" s="104"/>
      <c r="B100" s="122"/>
      <c r="C100" s="105"/>
      <c r="D100" s="106"/>
      <c r="E100" s="103"/>
      <c r="F100" s="105" t="str">
        <f t="shared" si="5"/>
        <v/>
      </c>
      <c r="G100" s="134"/>
      <c r="H100" s="2"/>
      <c r="I100" s="2"/>
      <c r="J100" s="2"/>
      <c r="K100" s="2"/>
      <c r="L100" s="2"/>
      <c r="M100" s="2"/>
      <c r="N100" s="128"/>
    </row>
    <row r="101" spans="1:14" s="133" customFormat="1">
      <c r="A101" s="104"/>
      <c r="B101" s="122"/>
      <c r="C101" s="105"/>
      <c r="D101" s="106"/>
      <c r="E101" s="103"/>
      <c r="F101" s="105" t="str">
        <f t="shared" si="5"/>
        <v/>
      </c>
      <c r="G101" s="134"/>
      <c r="H101" s="2"/>
      <c r="I101" s="2"/>
      <c r="J101" s="2"/>
      <c r="K101" s="2"/>
      <c r="L101" s="2"/>
      <c r="M101" s="2"/>
      <c r="N101" s="128"/>
    </row>
    <row r="102" spans="1:14" s="133" customFormat="1">
      <c r="A102" s="104"/>
      <c r="B102" s="122"/>
      <c r="C102" s="105"/>
      <c r="D102" s="106"/>
      <c r="E102" s="103"/>
      <c r="F102" s="105" t="str">
        <f t="shared" si="5"/>
        <v/>
      </c>
      <c r="G102" s="134"/>
      <c r="H102" s="2"/>
      <c r="I102" s="2"/>
      <c r="J102" s="2"/>
      <c r="K102" s="2"/>
      <c r="L102" s="2"/>
      <c r="M102" s="2"/>
      <c r="N102" s="128"/>
    </row>
    <row r="103" spans="1:14" s="133" customFormat="1">
      <c r="A103" s="104"/>
      <c r="B103" s="122"/>
      <c r="C103" s="105"/>
      <c r="D103" s="106"/>
      <c r="E103" s="103"/>
      <c r="F103" s="105" t="str">
        <f t="shared" si="5"/>
        <v/>
      </c>
      <c r="G103" s="134"/>
      <c r="H103" s="2"/>
      <c r="I103" s="2"/>
      <c r="J103" s="2"/>
      <c r="K103" s="2"/>
      <c r="L103" s="2"/>
      <c r="M103" s="2"/>
      <c r="N103" s="128"/>
    </row>
    <row r="104" spans="1:14" s="133" customFormat="1">
      <c r="A104" s="104"/>
      <c r="B104" s="122"/>
      <c r="C104" s="105"/>
      <c r="D104" s="106"/>
      <c r="E104" s="103"/>
      <c r="F104" s="105" t="str">
        <f t="shared" si="5"/>
        <v/>
      </c>
      <c r="G104" s="134"/>
      <c r="H104" s="2"/>
      <c r="I104" s="2"/>
      <c r="J104" s="2"/>
      <c r="K104" s="2"/>
      <c r="L104" s="2"/>
      <c r="M104" s="2"/>
      <c r="N104" s="128"/>
    </row>
    <row r="105" spans="1:14" s="133" customFormat="1">
      <c r="A105" s="104"/>
      <c r="B105" s="122"/>
      <c r="C105" s="105"/>
      <c r="D105" s="106"/>
      <c r="E105" s="103"/>
      <c r="F105" s="105" t="str">
        <f t="shared" si="5"/>
        <v/>
      </c>
      <c r="G105" s="134"/>
      <c r="H105" s="2"/>
      <c r="I105" s="2"/>
      <c r="J105" s="2"/>
      <c r="K105" s="2"/>
      <c r="L105" s="2"/>
      <c r="M105" s="2"/>
      <c r="N105" s="128"/>
    </row>
    <row r="106" spans="1:14" s="133" customFormat="1">
      <c r="A106" s="104"/>
      <c r="B106" s="122"/>
      <c r="C106" s="105"/>
      <c r="D106" s="106"/>
      <c r="E106" s="103"/>
      <c r="F106" s="105" t="str">
        <f t="shared" si="5"/>
        <v/>
      </c>
      <c r="G106" s="134"/>
      <c r="H106" s="2"/>
      <c r="I106" s="2"/>
      <c r="J106" s="2"/>
      <c r="K106" s="2"/>
      <c r="L106" s="2"/>
      <c r="M106" s="2"/>
      <c r="N106" s="128"/>
    </row>
    <row r="107" spans="1:14" s="133" customFormat="1">
      <c r="A107" s="104"/>
      <c r="B107" s="122"/>
      <c r="C107" s="105"/>
      <c r="D107" s="106"/>
      <c r="E107" s="103"/>
      <c r="F107" s="105" t="str">
        <f t="shared" si="5"/>
        <v/>
      </c>
      <c r="G107" s="134"/>
      <c r="H107" s="2"/>
      <c r="I107" s="2"/>
      <c r="J107" s="2"/>
      <c r="K107" s="2"/>
      <c r="L107" s="2"/>
      <c r="M107" s="2"/>
      <c r="N107" s="128"/>
    </row>
    <row r="108" spans="1:14" s="133" customFormat="1">
      <c r="A108" s="104"/>
      <c r="B108" s="122"/>
      <c r="C108" s="105"/>
      <c r="D108" s="106"/>
      <c r="E108" s="103"/>
      <c r="F108" s="105" t="str">
        <f t="shared" si="5"/>
        <v/>
      </c>
      <c r="G108" s="134"/>
      <c r="H108" s="2"/>
      <c r="I108" s="2"/>
      <c r="J108" s="2"/>
      <c r="K108" s="2"/>
      <c r="L108" s="2"/>
      <c r="M108" s="2"/>
      <c r="N108" s="128"/>
    </row>
    <row r="109" spans="1:14" s="133" customFormat="1">
      <c r="A109" s="104"/>
      <c r="B109" s="122"/>
      <c r="C109" s="105"/>
      <c r="D109" s="106"/>
      <c r="E109" s="103"/>
      <c r="F109" s="105" t="str">
        <f t="shared" si="5"/>
        <v/>
      </c>
      <c r="G109" s="134"/>
      <c r="H109" s="2"/>
      <c r="I109" s="2"/>
      <c r="J109" s="2"/>
      <c r="K109" s="2"/>
      <c r="L109" s="2"/>
      <c r="M109" s="2"/>
      <c r="N109" s="128"/>
    </row>
    <row r="110" spans="1:14" s="133" customFormat="1">
      <c r="A110" s="104"/>
      <c r="B110" s="122"/>
      <c r="C110" s="105"/>
      <c r="D110" s="106"/>
      <c r="E110" s="103"/>
      <c r="F110" s="105" t="str">
        <f t="shared" si="5"/>
        <v/>
      </c>
      <c r="G110" s="134"/>
      <c r="H110" s="2"/>
      <c r="I110" s="2"/>
      <c r="J110" s="2"/>
      <c r="K110" s="2"/>
      <c r="L110" s="2"/>
      <c r="M110" s="2"/>
      <c r="N110" s="128"/>
    </row>
    <row r="111" spans="1:14" s="133" customFormat="1">
      <c r="A111" s="104"/>
      <c r="B111" s="122"/>
      <c r="C111" s="105"/>
      <c r="D111" s="106"/>
      <c r="E111" s="103"/>
      <c r="F111" s="105" t="str">
        <f t="shared" si="5"/>
        <v/>
      </c>
      <c r="G111" s="134"/>
      <c r="H111" s="2"/>
      <c r="I111" s="2"/>
      <c r="J111" s="2"/>
      <c r="K111" s="2"/>
      <c r="L111" s="2"/>
      <c r="M111" s="2"/>
      <c r="N111" s="128"/>
    </row>
    <row r="112" spans="1:14" s="133" customFormat="1">
      <c r="A112" s="104"/>
      <c r="B112" s="122"/>
      <c r="C112" s="105"/>
      <c r="D112" s="106"/>
      <c r="E112" s="103"/>
      <c r="F112" s="105" t="str">
        <f t="shared" si="5"/>
        <v/>
      </c>
      <c r="G112" s="134"/>
      <c r="H112" s="2"/>
      <c r="I112" s="2"/>
      <c r="J112" s="2"/>
      <c r="K112" s="2"/>
      <c r="L112" s="2"/>
      <c r="M112" s="2"/>
      <c r="N112" s="128"/>
    </row>
    <row r="113" spans="1:14" s="133" customFormat="1">
      <c r="A113" s="104"/>
      <c r="B113" s="122"/>
      <c r="C113" s="105"/>
      <c r="D113" s="106"/>
      <c r="E113" s="103"/>
      <c r="F113" s="105" t="str">
        <f t="shared" si="5"/>
        <v/>
      </c>
      <c r="G113" s="134"/>
      <c r="H113" s="2"/>
      <c r="I113" s="2"/>
      <c r="J113" s="2"/>
      <c r="K113" s="2"/>
      <c r="L113" s="2"/>
      <c r="M113" s="2"/>
      <c r="N113" s="128"/>
    </row>
    <row r="114" spans="1:14" s="133" customFormat="1">
      <c r="A114" s="104"/>
      <c r="B114" s="122"/>
      <c r="C114" s="105"/>
      <c r="D114" s="106"/>
      <c r="E114" s="103"/>
      <c r="F114" s="105" t="str">
        <f t="shared" si="5"/>
        <v/>
      </c>
      <c r="G114" s="134"/>
      <c r="H114" s="2"/>
      <c r="I114" s="2"/>
      <c r="J114" s="2"/>
      <c r="K114" s="2"/>
      <c r="L114" s="2"/>
      <c r="M114" s="2"/>
      <c r="N114" s="128"/>
    </row>
    <row r="115" spans="1:14" s="133" customFormat="1">
      <c r="A115" s="104"/>
      <c r="B115" s="122"/>
      <c r="C115" s="105"/>
      <c r="D115" s="106"/>
      <c r="E115" s="103"/>
      <c r="F115" s="105" t="str">
        <f t="shared" si="5"/>
        <v/>
      </c>
      <c r="G115" s="134"/>
      <c r="H115" s="2"/>
      <c r="I115" s="2"/>
      <c r="J115" s="2"/>
      <c r="K115" s="2"/>
      <c r="L115" s="2"/>
      <c r="M115" s="2"/>
      <c r="N115" s="128"/>
    </row>
    <row r="116" spans="1:14" s="133" customFormat="1">
      <c r="A116" s="104"/>
      <c r="B116" s="122"/>
      <c r="C116" s="105"/>
      <c r="D116" s="106"/>
      <c r="E116" s="103"/>
      <c r="F116" s="105" t="str">
        <f t="shared" si="5"/>
        <v/>
      </c>
      <c r="G116" s="134"/>
      <c r="H116" s="2"/>
      <c r="I116" s="2"/>
      <c r="J116" s="2"/>
      <c r="K116" s="2"/>
      <c r="L116" s="2"/>
      <c r="M116" s="2"/>
      <c r="N116" s="128"/>
    </row>
    <row r="117" spans="1:14" s="133" customFormat="1">
      <c r="A117" s="104"/>
      <c r="B117" s="122"/>
      <c r="C117" s="105"/>
      <c r="D117" s="106"/>
      <c r="E117" s="103"/>
      <c r="F117" s="105" t="str">
        <f t="shared" si="5"/>
        <v/>
      </c>
      <c r="G117" s="134"/>
      <c r="H117" s="2"/>
      <c r="I117" s="2"/>
      <c r="J117" s="2"/>
      <c r="K117" s="2"/>
      <c r="L117" s="2"/>
      <c r="M117" s="2"/>
      <c r="N117" s="128"/>
    </row>
    <row r="118" spans="1:14" s="133" customFormat="1">
      <c r="A118" s="104"/>
      <c r="B118" s="122"/>
      <c r="C118" s="105"/>
      <c r="D118" s="106"/>
      <c r="E118" s="103"/>
      <c r="F118" s="105" t="str">
        <f t="shared" si="5"/>
        <v/>
      </c>
      <c r="G118" s="134"/>
      <c r="H118" s="2"/>
      <c r="I118" s="2"/>
      <c r="J118" s="2"/>
      <c r="K118" s="2"/>
      <c r="L118" s="2"/>
      <c r="M118" s="2"/>
      <c r="N118" s="128"/>
    </row>
    <row r="119" spans="1:14" s="133" customFormat="1">
      <c r="A119" s="104"/>
      <c r="B119" s="122"/>
      <c r="C119" s="105"/>
      <c r="D119" s="106"/>
      <c r="E119" s="103"/>
      <c r="F119" s="105" t="str">
        <f t="shared" si="5"/>
        <v/>
      </c>
      <c r="G119" s="134"/>
      <c r="H119" s="2"/>
      <c r="I119" s="2"/>
      <c r="J119" s="2"/>
      <c r="K119" s="2"/>
      <c r="L119" s="2"/>
      <c r="M119" s="2"/>
      <c r="N119" s="128"/>
    </row>
    <row r="120" spans="1:14" s="133" customFormat="1">
      <c r="A120" s="104"/>
      <c r="B120" s="122"/>
      <c r="C120" s="105"/>
      <c r="D120" s="106"/>
      <c r="E120" s="103"/>
      <c r="F120" s="105" t="str">
        <f t="shared" si="5"/>
        <v/>
      </c>
      <c r="G120" s="134"/>
      <c r="H120" s="2"/>
      <c r="I120" s="2"/>
      <c r="J120" s="2"/>
      <c r="K120" s="2"/>
      <c r="L120" s="2"/>
      <c r="M120" s="2"/>
      <c r="N120" s="128"/>
    </row>
    <row r="121" spans="1:14" s="133" customFormat="1">
      <c r="A121" s="104"/>
      <c r="B121" s="122"/>
      <c r="C121" s="105"/>
      <c r="D121" s="106"/>
      <c r="E121" s="103"/>
      <c r="F121" s="105" t="str">
        <f t="shared" si="5"/>
        <v/>
      </c>
      <c r="G121" s="134"/>
      <c r="H121" s="2"/>
      <c r="I121" s="2"/>
      <c r="J121" s="2"/>
      <c r="K121" s="2"/>
      <c r="L121" s="2"/>
      <c r="M121" s="2"/>
      <c r="N121" s="128"/>
    </row>
    <row r="122" spans="1:14" s="133" customFormat="1">
      <c r="A122" s="104"/>
      <c r="B122" s="122"/>
      <c r="C122" s="105"/>
      <c r="D122" s="106"/>
      <c r="E122" s="103"/>
      <c r="F122" s="105" t="str">
        <f t="shared" si="5"/>
        <v/>
      </c>
      <c r="G122" s="134"/>
      <c r="H122" s="2"/>
      <c r="I122" s="2"/>
      <c r="J122" s="2"/>
      <c r="K122" s="2"/>
      <c r="L122" s="2"/>
      <c r="M122" s="2"/>
      <c r="N122" s="128"/>
    </row>
    <row r="123" spans="1:14" s="133" customFormat="1">
      <c r="A123" s="104"/>
      <c r="B123" s="122"/>
      <c r="C123" s="105"/>
      <c r="D123" s="106"/>
      <c r="E123" s="103"/>
      <c r="F123" s="105" t="str">
        <f t="shared" si="5"/>
        <v/>
      </c>
      <c r="G123" s="134"/>
      <c r="H123" s="2"/>
      <c r="I123" s="2"/>
      <c r="J123" s="2"/>
      <c r="K123" s="2"/>
      <c r="L123" s="2"/>
      <c r="M123" s="2"/>
      <c r="N123" s="128"/>
    </row>
    <row r="124" spans="1:14" s="133" customFormat="1">
      <c r="A124" s="104"/>
      <c r="B124" s="122"/>
      <c r="C124" s="105"/>
      <c r="D124" s="106"/>
      <c r="E124" s="103"/>
      <c r="F124" s="105" t="str">
        <f t="shared" si="5"/>
        <v/>
      </c>
      <c r="G124" s="134"/>
      <c r="H124" s="2"/>
      <c r="I124" s="2"/>
      <c r="J124" s="2"/>
      <c r="K124" s="2"/>
      <c r="L124" s="2"/>
      <c r="M124" s="2"/>
      <c r="N124" s="128"/>
    </row>
    <row r="125" spans="1:14" s="133" customFormat="1">
      <c r="A125" s="104"/>
      <c r="B125" s="122"/>
      <c r="C125" s="105"/>
      <c r="D125" s="106"/>
      <c r="E125" s="103"/>
      <c r="F125" s="105" t="str">
        <f t="shared" si="5"/>
        <v/>
      </c>
      <c r="G125" s="134"/>
      <c r="H125" s="2"/>
      <c r="I125" s="2"/>
      <c r="J125" s="2"/>
      <c r="K125" s="2"/>
      <c r="L125" s="2"/>
      <c r="M125" s="2"/>
      <c r="N125" s="128"/>
    </row>
    <row r="126" spans="1:14" s="133" customFormat="1">
      <c r="A126" s="104"/>
      <c r="B126" s="122"/>
      <c r="C126" s="105"/>
      <c r="D126" s="106"/>
      <c r="E126" s="103"/>
      <c r="F126" s="105" t="str">
        <f t="shared" si="5"/>
        <v/>
      </c>
      <c r="G126" s="134"/>
      <c r="H126" s="2"/>
      <c r="I126" s="2"/>
      <c r="J126" s="2"/>
      <c r="K126" s="2"/>
      <c r="L126" s="2"/>
      <c r="M126" s="2"/>
      <c r="N126" s="128"/>
    </row>
    <row r="127" spans="1:14" s="133" customFormat="1">
      <c r="A127" s="104"/>
      <c r="B127" s="122"/>
      <c r="C127" s="105"/>
      <c r="D127" s="106"/>
      <c r="E127" s="103"/>
      <c r="F127" s="105" t="str">
        <f t="shared" si="5"/>
        <v/>
      </c>
      <c r="G127" s="134"/>
      <c r="H127" s="2"/>
      <c r="I127" s="2"/>
      <c r="J127" s="2"/>
      <c r="K127" s="2"/>
      <c r="L127" s="2"/>
      <c r="M127" s="2"/>
      <c r="N127" s="128"/>
    </row>
    <row r="128" spans="1:14" s="133" customFormat="1">
      <c r="A128" s="104"/>
      <c r="B128" s="122"/>
      <c r="C128" s="105"/>
      <c r="D128" s="106"/>
      <c r="E128" s="103"/>
      <c r="F128" s="105" t="str">
        <f t="shared" si="5"/>
        <v/>
      </c>
      <c r="G128" s="134"/>
      <c r="H128" s="2"/>
      <c r="I128" s="2"/>
      <c r="J128" s="2"/>
      <c r="K128" s="2"/>
      <c r="L128" s="2"/>
      <c r="M128" s="2"/>
      <c r="N128" s="128"/>
    </row>
    <row r="129" spans="1:14" s="133" customFormat="1">
      <c r="A129" s="104"/>
      <c r="B129" s="122"/>
      <c r="C129" s="105"/>
      <c r="D129" s="106"/>
      <c r="E129" s="103"/>
      <c r="F129" s="105" t="str">
        <f t="shared" si="5"/>
        <v/>
      </c>
      <c r="G129" s="134"/>
      <c r="H129" s="2"/>
      <c r="I129" s="2"/>
      <c r="J129" s="2"/>
      <c r="K129" s="2"/>
      <c r="L129" s="2"/>
      <c r="M129" s="2"/>
      <c r="N129" s="128"/>
    </row>
    <row r="130" spans="1:14" s="133" customFormat="1">
      <c r="A130" s="104"/>
      <c r="B130" s="122"/>
      <c r="C130" s="105"/>
      <c r="D130" s="106"/>
      <c r="E130" s="103"/>
      <c r="F130" s="105" t="str">
        <f t="shared" si="5"/>
        <v/>
      </c>
      <c r="G130" s="134"/>
      <c r="H130" s="2"/>
      <c r="I130" s="2"/>
      <c r="J130" s="2"/>
      <c r="K130" s="2"/>
      <c r="L130" s="2"/>
      <c r="M130" s="2"/>
      <c r="N130" s="128"/>
    </row>
    <row r="131" spans="1:14" s="133" customFormat="1">
      <c r="A131" s="104"/>
      <c r="B131" s="122"/>
      <c r="C131" s="105"/>
      <c r="D131" s="106"/>
      <c r="E131" s="103"/>
      <c r="F131" s="105" t="str">
        <f t="shared" ref="F131:F194" si="6">B131&amp;C131</f>
        <v/>
      </c>
      <c r="G131" s="134"/>
      <c r="H131" s="2"/>
      <c r="I131" s="2"/>
      <c r="J131" s="2"/>
      <c r="K131" s="2"/>
      <c r="L131" s="2"/>
      <c r="M131" s="2"/>
      <c r="N131" s="128"/>
    </row>
    <row r="132" spans="1:14" s="133" customFormat="1">
      <c r="A132" s="104"/>
      <c r="B132" s="122"/>
      <c r="C132" s="105"/>
      <c r="D132" s="106"/>
      <c r="E132" s="103"/>
      <c r="F132" s="105" t="str">
        <f t="shared" si="6"/>
        <v/>
      </c>
      <c r="G132" s="134"/>
      <c r="H132" s="2"/>
      <c r="I132" s="2"/>
      <c r="J132" s="2"/>
      <c r="K132" s="2"/>
      <c r="L132" s="2"/>
      <c r="M132" s="2"/>
      <c r="N132" s="128"/>
    </row>
    <row r="133" spans="1:14" s="133" customFormat="1">
      <c r="A133" s="104"/>
      <c r="B133" s="122"/>
      <c r="C133" s="105"/>
      <c r="D133" s="106"/>
      <c r="E133" s="103"/>
      <c r="F133" s="105" t="str">
        <f t="shared" si="6"/>
        <v/>
      </c>
      <c r="G133" s="134"/>
      <c r="H133" s="2"/>
      <c r="I133" s="2"/>
      <c r="J133" s="2"/>
      <c r="K133" s="2"/>
      <c r="L133" s="2"/>
      <c r="M133" s="2"/>
      <c r="N133" s="128"/>
    </row>
    <row r="134" spans="1:14" s="133" customFormat="1">
      <c r="A134" s="104"/>
      <c r="B134" s="122"/>
      <c r="C134" s="105"/>
      <c r="D134" s="106"/>
      <c r="E134" s="103"/>
      <c r="F134" s="105" t="str">
        <f t="shared" si="6"/>
        <v/>
      </c>
      <c r="G134" s="134"/>
      <c r="H134" s="2"/>
      <c r="I134" s="2"/>
      <c r="J134" s="2"/>
      <c r="K134" s="2"/>
      <c r="L134" s="2"/>
      <c r="M134" s="2"/>
      <c r="N134" s="128"/>
    </row>
    <row r="135" spans="1:14" s="133" customFormat="1">
      <c r="A135" s="104"/>
      <c r="B135" s="122"/>
      <c r="C135" s="105"/>
      <c r="D135" s="106"/>
      <c r="E135" s="103"/>
      <c r="F135" s="105" t="str">
        <f t="shared" si="6"/>
        <v/>
      </c>
      <c r="G135" s="134"/>
      <c r="H135" s="2"/>
      <c r="I135" s="2"/>
      <c r="J135" s="2"/>
      <c r="K135" s="2"/>
      <c r="L135" s="2"/>
      <c r="M135" s="2"/>
      <c r="N135" s="128"/>
    </row>
    <row r="136" spans="1:14" s="133" customFormat="1">
      <c r="A136" s="104"/>
      <c r="B136" s="122"/>
      <c r="C136" s="105"/>
      <c r="D136" s="106"/>
      <c r="E136" s="103"/>
      <c r="F136" s="105" t="str">
        <f t="shared" si="6"/>
        <v/>
      </c>
      <c r="G136" s="134"/>
      <c r="H136" s="2"/>
      <c r="I136" s="2"/>
      <c r="J136" s="2"/>
      <c r="K136" s="2"/>
      <c r="L136" s="2"/>
      <c r="M136" s="2"/>
      <c r="N136" s="128"/>
    </row>
    <row r="137" spans="1:14" s="133" customFormat="1">
      <c r="A137" s="104"/>
      <c r="B137" s="122"/>
      <c r="C137" s="105"/>
      <c r="D137" s="106"/>
      <c r="E137" s="103"/>
      <c r="F137" s="105" t="str">
        <f t="shared" si="6"/>
        <v/>
      </c>
      <c r="G137" s="134"/>
      <c r="H137" s="2"/>
      <c r="I137" s="2"/>
      <c r="J137" s="2"/>
      <c r="K137" s="2"/>
      <c r="L137" s="2"/>
      <c r="M137" s="2"/>
      <c r="N137" s="128"/>
    </row>
    <row r="138" spans="1:14" s="133" customFormat="1">
      <c r="A138" s="104"/>
      <c r="B138" s="122"/>
      <c r="C138" s="105"/>
      <c r="D138" s="106"/>
      <c r="E138" s="103"/>
      <c r="F138" s="105" t="str">
        <f t="shared" si="6"/>
        <v/>
      </c>
      <c r="G138" s="134"/>
      <c r="H138" s="2"/>
      <c r="I138" s="2"/>
      <c r="J138" s="2"/>
      <c r="K138" s="2"/>
      <c r="L138" s="2"/>
      <c r="M138" s="2"/>
      <c r="N138" s="128"/>
    </row>
    <row r="139" spans="1:14" s="133" customFormat="1">
      <c r="A139" s="104"/>
      <c r="B139" s="122"/>
      <c r="C139" s="105"/>
      <c r="D139" s="106"/>
      <c r="E139" s="103"/>
      <c r="F139" s="105" t="str">
        <f t="shared" si="6"/>
        <v/>
      </c>
      <c r="G139" s="134"/>
      <c r="H139" s="2"/>
      <c r="I139" s="2"/>
      <c r="J139" s="2"/>
      <c r="K139" s="2"/>
      <c r="L139" s="2"/>
      <c r="M139" s="2"/>
      <c r="N139" s="128"/>
    </row>
    <row r="140" spans="1:14" s="133" customFormat="1">
      <c r="A140" s="104"/>
      <c r="B140" s="122"/>
      <c r="C140" s="105"/>
      <c r="D140" s="106"/>
      <c r="E140" s="103"/>
      <c r="F140" s="105" t="str">
        <f t="shared" si="6"/>
        <v/>
      </c>
      <c r="G140" s="134"/>
      <c r="H140" s="2"/>
      <c r="I140" s="2"/>
      <c r="J140" s="2"/>
      <c r="K140" s="2"/>
      <c r="L140" s="2"/>
      <c r="M140" s="2"/>
      <c r="N140" s="128"/>
    </row>
    <row r="141" spans="1:14" s="133" customFormat="1">
      <c r="A141" s="104"/>
      <c r="B141" s="122"/>
      <c r="C141" s="105"/>
      <c r="D141" s="106"/>
      <c r="E141" s="103"/>
      <c r="F141" s="105" t="str">
        <f t="shared" si="6"/>
        <v/>
      </c>
      <c r="G141" s="134"/>
      <c r="H141" s="2"/>
      <c r="I141" s="2"/>
      <c r="J141" s="2"/>
      <c r="K141" s="2"/>
      <c r="L141" s="2"/>
      <c r="M141" s="2"/>
      <c r="N141" s="128"/>
    </row>
    <row r="142" spans="1:14" s="133" customFormat="1">
      <c r="A142" s="104"/>
      <c r="B142" s="122"/>
      <c r="C142" s="105"/>
      <c r="D142" s="106"/>
      <c r="E142" s="103"/>
      <c r="F142" s="105" t="str">
        <f t="shared" si="6"/>
        <v/>
      </c>
      <c r="G142" s="134"/>
      <c r="H142" s="2"/>
      <c r="I142" s="2"/>
      <c r="J142" s="2"/>
      <c r="K142" s="2"/>
      <c r="L142" s="2"/>
      <c r="M142" s="2"/>
      <c r="N142" s="128"/>
    </row>
    <row r="143" spans="1:14" s="133" customFormat="1">
      <c r="A143" s="104"/>
      <c r="B143" s="122"/>
      <c r="C143" s="105"/>
      <c r="D143" s="106"/>
      <c r="E143" s="103"/>
      <c r="F143" s="105" t="str">
        <f t="shared" si="6"/>
        <v/>
      </c>
      <c r="G143" s="134"/>
      <c r="H143" s="2"/>
      <c r="I143" s="2"/>
      <c r="J143" s="2"/>
      <c r="K143" s="2"/>
      <c r="L143" s="2"/>
      <c r="M143" s="2"/>
      <c r="N143" s="128"/>
    </row>
    <row r="144" spans="1:14" s="133" customFormat="1">
      <c r="A144" s="104"/>
      <c r="B144" s="122"/>
      <c r="C144" s="105"/>
      <c r="D144" s="106"/>
      <c r="E144" s="103"/>
      <c r="F144" s="105" t="str">
        <f t="shared" si="6"/>
        <v/>
      </c>
      <c r="G144" s="134"/>
      <c r="H144" s="2"/>
      <c r="I144" s="2"/>
      <c r="J144" s="2"/>
      <c r="K144" s="2"/>
      <c r="L144" s="2"/>
      <c r="M144" s="2"/>
      <c r="N144" s="128"/>
    </row>
    <row r="145" spans="1:14" s="133" customFormat="1">
      <c r="A145" s="104"/>
      <c r="B145" s="122"/>
      <c r="C145" s="105"/>
      <c r="D145" s="106"/>
      <c r="E145" s="103"/>
      <c r="F145" s="105" t="str">
        <f t="shared" si="6"/>
        <v/>
      </c>
      <c r="G145" s="134"/>
      <c r="H145" s="2"/>
      <c r="I145" s="2"/>
      <c r="J145" s="2"/>
      <c r="K145" s="2"/>
      <c r="L145" s="2"/>
      <c r="M145" s="2"/>
      <c r="N145" s="128"/>
    </row>
    <row r="146" spans="1:14" s="133" customFormat="1">
      <c r="A146" s="104"/>
      <c r="B146" s="122"/>
      <c r="C146" s="105"/>
      <c r="D146" s="106"/>
      <c r="E146" s="103"/>
      <c r="F146" s="105" t="str">
        <f t="shared" si="6"/>
        <v/>
      </c>
      <c r="G146" s="134"/>
      <c r="H146" s="2"/>
      <c r="I146" s="2"/>
      <c r="J146" s="2"/>
      <c r="K146" s="2"/>
      <c r="L146" s="2"/>
      <c r="M146" s="2"/>
      <c r="N146" s="128"/>
    </row>
    <row r="147" spans="1:14" s="133" customFormat="1">
      <c r="A147" s="104"/>
      <c r="B147" s="122"/>
      <c r="C147" s="105"/>
      <c r="D147" s="106"/>
      <c r="E147" s="103"/>
      <c r="F147" s="105" t="str">
        <f t="shared" si="6"/>
        <v/>
      </c>
      <c r="G147" s="134"/>
      <c r="H147" s="2"/>
      <c r="I147" s="2"/>
      <c r="J147" s="2"/>
      <c r="K147" s="2"/>
      <c r="L147" s="2"/>
      <c r="M147" s="2"/>
      <c r="N147" s="128"/>
    </row>
    <row r="148" spans="1:14" s="133" customFormat="1">
      <c r="A148" s="104"/>
      <c r="B148" s="122"/>
      <c r="C148" s="105"/>
      <c r="D148" s="106"/>
      <c r="E148" s="103"/>
      <c r="F148" s="105" t="str">
        <f t="shared" si="6"/>
        <v/>
      </c>
      <c r="G148" s="134"/>
      <c r="H148" s="2"/>
      <c r="I148" s="2"/>
      <c r="J148" s="2"/>
      <c r="K148" s="2"/>
      <c r="L148" s="2"/>
      <c r="M148" s="2"/>
      <c r="N148" s="128"/>
    </row>
    <row r="149" spans="1:14" s="133" customFormat="1">
      <c r="A149" s="104"/>
      <c r="B149" s="122"/>
      <c r="C149" s="105"/>
      <c r="D149" s="106"/>
      <c r="E149" s="103"/>
      <c r="F149" s="105" t="str">
        <f t="shared" si="6"/>
        <v/>
      </c>
      <c r="G149" s="134"/>
      <c r="H149" s="2"/>
      <c r="I149" s="2"/>
      <c r="J149" s="2"/>
      <c r="K149" s="2"/>
      <c r="L149" s="2"/>
      <c r="M149" s="2"/>
      <c r="N149" s="128"/>
    </row>
    <row r="150" spans="1:14" s="133" customFormat="1">
      <c r="A150" s="104"/>
      <c r="B150" s="122"/>
      <c r="C150" s="105"/>
      <c r="D150" s="106"/>
      <c r="E150" s="103"/>
      <c r="F150" s="105" t="str">
        <f t="shared" si="6"/>
        <v/>
      </c>
      <c r="G150" s="134"/>
      <c r="H150" s="2"/>
      <c r="I150" s="2"/>
      <c r="J150" s="2"/>
      <c r="K150" s="2"/>
      <c r="L150" s="2"/>
      <c r="M150" s="2"/>
      <c r="N150" s="128"/>
    </row>
    <row r="151" spans="1:14" s="133" customFormat="1">
      <c r="A151" s="104"/>
      <c r="B151" s="122"/>
      <c r="C151" s="105"/>
      <c r="D151" s="106"/>
      <c r="E151" s="103"/>
      <c r="F151" s="105" t="str">
        <f t="shared" si="6"/>
        <v/>
      </c>
      <c r="G151" s="134"/>
      <c r="H151" s="2"/>
      <c r="I151" s="2"/>
      <c r="J151" s="2"/>
      <c r="K151" s="2"/>
      <c r="L151" s="2"/>
      <c r="M151" s="2"/>
      <c r="N151" s="128"/>
    </row>
    <row r="152" spans="1:14" s="133" customFormat="1">
      <c r="A152" s="104"/>
      <c r="B152" s="122"/>
      <c r="C152" s="105"/>
      <c r="D152" s="106"/>
      <c r="E152" s="103"/>
      <c r="F152" s="105" t="str">
        <f t="shared" si="6"/>
        <v/>
      </c>
      <c r="G152" s="134"/>
      <c r="H152" s="2"/>
      <c r="I152" s="2"/>
      <c r="J152" s="2"/>
      <c r="K152" s="2"/>
      <c r="L152" s="2"/>
      <c r="M152" s="2"/>
      <c r="N152" s="128"/>
    </row>
    <row r="153" spans="1:14" s="133" customFormat="1">
      <c r="A153" s="104"/>
      <c r="B153" s="122"/>
      <c r="C153" s="105"/>
      <c r="D153" s="106"/>
      <c r="E153" s="103"/>
      <c r="F153" s="105" t="str">
        <f t="shared" si="6"/>
        <v/>
      </c>
      <c r="G153" s="134"/>
      <c r="H153" s="2"/>
      <c r="I153" s="2"/>
      <c r="J153" s="2"/>
      <c r="K153" s="2"/>
      <c r="L153" s="2"/>
      <c r="M153" s="2"/>
      <c r="N153" s="128"/>
    </row>
    <row r="154" spans="1:14" s="133" customFormat="1">
      <c r="A154" s="104"/>
      <c r="B154" s="122"/>
      <c r="C154" s="105"/>
      <c r="D154" s="106"/>
      <c r="E154" s="103"/>
      <c r="F154" s="105" t="str">
        <f t="shared" si="6"/>
        <v/>
      </c>
      <c r="G154" s="134"/>
      <c r="H154" s="2"/>
      <c r="I154" s="2"/>
      <c r="J154" s="2"/>
      <c r="K154" s="2"/>
      <c r="L154" s="2"/>
      <c r="M154" s="2"/>
      <c r="N154" s="128"/>
    </row>
    <row r="155" spans="1:14" s="133" customFormat="1">
      <c r="A155" s="104"/>
      <c r="B155" s="122"/>
      <c r="C155" s="105"/>
      <c r="D155" s="106"/>
      <c r="E155" s="103"/>
      <c r="F155" s="105" t="str">
        <f t="shared" si="6"/>
        <v/>
      </c>
      <c r="G155" s="134"/>
      <c r="H155" s="2"/>
      <c r="I155" s="2"/>
      <c r="J155" s="2"/>
      <c r="K155" s="2"/>
      <c r="L155" s="2"/>
      <c r="M155" s="2"/>
      <c r="N155" s="128"/>
    </row>
    <row r="156" spans="1:14" s="133" customFormat="1">
      <c r="A156" s="104"/>
      <c r="B156" s="122"/>
      <c r="C156" s="105"/>
      <c r="D156" s="106"/>
      <c r="E156" s="103"/>
      <c r="F156" s="105" t="str">
        <f t="shared" si="6"/>
        <v/>
      </c>
      <c r="G156" s="134"/>
      <c r="H156" s="2"/>
      <c r="I156" s="2"/>
      <c r="J156" s="2"/>
      <c r="K156" s="2"/>
      <c r="L156" s="2"/>
      <c r="M156" s="2"/>
      <c r="N156" s="128"/>
    </row>
    <row r="157" spans="1:14" s="133" customFormat="1">
      <c r="A157" s="104"/>
      <c r="B157" s="122"/>
      <c r="C157" s="105"/>
      <c r="D157" s="106"/>
      <c r="E157" s="103"/>
      <c r="F157" s="105" t="str">
        <f t="shared" si="6"/>
        <v/>
      </c>
      <c r="G157" s="134"/>
      <c r="H157" s="2"/>
      <c r="I157" s="2"/>
      <c r="J157" s="2"/>
      <c r="K157" s="2"/>
      <c r="L157" s="2"/>
      <c r="M157" s="2"/>
      <c r="N157" s="128"/>
    </row>
    <row r="158" spans="1:14" s="133" customFormat="1">
      <c r="A158" s="104"/>
      <c r="B158" s="122"/>
      <c r="C158" s="105"/>
      <c r="D158" s="106"/>
      <c r="E158" s="103"/>
      <c r="F158" s="105" t="str">
        <f t="shared" si="6"/>
        <v/>
      </c>
      <c r="G158" s="134"/>
      <c r="H158" s="2"/>
      <c r="I158" s="2"/>
      <c r="J158" s="2"/>
      <c r="K158" s="2"/>
      <c r="L158" s="2"/>
      <c r="M158" s="2"/>
      <c r="N158" s="128"/>
    </row>
    <row r="159" spans="1:14" s="133" customFormat="1">
      <c r="A159" s="104"/>
      <c r="B159" s="122"/>
      <c r="C159" s="105"/>
      <c r="D159" s="106"/>
      <c r="E159" s="103"/>
      <c r="F159" s="105" t="str">
        <f t="shared" si="6"/>
        <v/>
      </c>
      <c r="G159" s="134"/>
      <c r="H159" s="2"/>
      <c r="I159" s="2"/>
      <c r="J159" s="2"/>
      <c r="K159" s="2"/>
      <c r="L159" s="2"/>
      <c r="M159" s="2"/>
      <c r="N159" s="128"/>
    </row>
    <row r="160" spans="1:14" s="133" customFormat="1">
      <c r="A160" s="104"/>
      <c r="B160" s="122"/>
      <c r="C160" s="105"/>
      <c r="D160" s="106"/>
      <c r="E160" s="103"/>
      <c r="F160" s="105" t="str">
        <f t="shared" si="6"/>
        <v/>
      </c>
      <c r="G160" s="134"/>
      <c r="H160" s="2"/>
      <c r="I160" s="2"/>
      <c r="J160" s="2"/>
      <c r="K160" s="2"/>
      <c r="L160" s="2"/>
      <c r="M160" s="2"/>
      <c r="N160" s="128"/>
    </row>
    <row r="161" spans="1:14" s="133" customFormat="1">
      <c r="A161" s="104"/>
      <c r="B161" s="122"/>
      <c r="C161" s="105"/>
      <c r="D161" s="106"/>
      <c r="E161" s="103"/>
      <c r="F161" s="105" t="str">
        <f t="shared" si="6"/>
        <v/>
      </c>
      <c r="G161" s="134"/>
      <c r="H161" s="2"/>
      <c r="I161" s="2"/>
      <c r="J161" s="2"/>
      <c r="K161" s="2"/>
      <c r="L161" s="2"/>
      <c r="M161" s="2"/>
      <c r="N161" s="128"/>
    </row>
    <row r="162" spans="1:14" s="133" customFormat="1">
      <c r="A162" s="104"/>
      <c r="B162" s="122"/>
      <c r="C162" s="105"/>
      <c r="D162" s="106"/>
      <c r="E162" s="103"/>
      <c r="F162" s="105" t="str">
        <f t="shared" si="6"/>
        <v/>
      </c>
      <c r="G162" s="134"/>
      <c r="H162" s="2"/>
      <c r="I162" s="2"/>
      <c r="J162" s="2"/>
      <c r="K162" s="2"/>
      <c r="L162" s="2"/>
      <c r="M162" s="2"/>
      <c r="N162" s="128"/>
    </row>
    <row r="163" spans="1:14" s="133" customFormat="1">
      <c r="A163" s="104"/>
      <c r="B163" s="122"/>
      <c r="C163" s="105"/>
      <c r="D163" s="106"/>
      <c r="E163" s="103"/>
      <c r="F163" s="105" t="str">
        <f t="shared" si="6"/>
        <v/>
      </c>
      <c r="G163" s="134"/>
      <c r="H163" s="2"/>
      <c r="I163" s="2"/>
      <c r="J163" s="2"/>
      <c r="K163" s="2"/>
      <c r="L163" s="2"/>
      <c r="M163" s="2"/>
      <c r="N163" s="128"/>
    </row>
    <row r="164" spans="1:14" s="133" customFormat="1">
      <c r="A164" s="104"/>
      <c r="B164" s="122"/>
      <c r="C164" s="105"/>
      <c r="D164" s="106"/>
      <c r="E164" s="103"/>
      <c r="F164" s="105" t="str">
        <f t="shared" si="6"/>
        <v/>
      </c>
      <c r="G164" s="134"/>
      <c r="H164" s="2"/>
      <c r="I164" s="2"/>
      <c r="J164" s="2"/>
      <c r="K164" s="2"/>
      <c r="L164" s="2"/>
      <c r="M164" s="2"/>
      <c r="N164" s="128"/>
    </row>
    <row r="165" spans="1:14" s="133" customFormat="1">
      <c r="A165" s="104"/>
      <c r="B165" s="122"/>
      <c r="C165" s="105"/>
      <c r="D165" s="106"/>
      <c r="E165" s="103"/>
      <c r="F165" s="105" t="str">
        <f t="shared" si="6"/>
        <v/>
      </c>
      <c r="G165" s="134"/>
      <c r="H165" s="2"/>
      <c r="I165" s="2"/>
      <c r="J165" s="2"/>
      <c r="K165" s="2"/>
      <c r="L165" s="2"/>
      <c r="M165" s="2"/>
      <c r="N165" s="128"/>
    </row>
    <row r="166" spans="1:14" s="133" customFormat="1">
      <c r="A166" s="104"/>
      <c r="B166" s="122"/>
      <c r="C166" s="105"/>
      <c r="D166" s="106"/>
      <c r="E166" s="103"/>
      <c r="F166" s="105" t="str">
        <f t="shared" si="6"/>
        <v/>
      </c>
      <c r="G166" s="134"/>
      <c r="H166" s="2"/>
      <c r="I166" s="2"/>
      <c r="J166" s="2"/>
      <c r="K166" s="2"/>
      <c r="L166" s="2"/>
      <c r="M166" s="2"/>
      <c r="N166" s="128"/>
    </row>
    <row r="167" spans="1:14" s="133" customFormat="1">
      <c r="A167" s="104"/>
      <c r="B167" s="122"/>
      <c r="C167" s="105"/>
      <c r="D167" s="106"/>
      <c r="E167" s="103"/>
      <c r="F167" s="105" t="str">
        <f t="shared" si="6"/>
        <v/>
      </c>
      <c r="G167" s="134"/>
      <c r="H167" s="2"/>
      <c r="I167" s="2"/>
      <c r="J167" s="2"/>
      <c r="K167" s="2"/>
      <c r="L167" s="2"/>
      <c r="M167" s="2"/>
      <c r="N167" s="128"/>
    </row>
    <row r="168" spans="1:14" s="133" customFormat="1">
      <c r="A168" s="104"/>
      <c r="B168" s="122"/>
      <c r="C168" s="105"/>
      <c r="D168" s="106"/>
      <c r="E168" s="103"/>
      <c r="F168" s="105" t="str">
        <f t="shared" si="6"/>
        <v/>
      </c>
      <c r="G168" s="134"/>
      <c r="H168" s="2"/>
      <c r="I168" s="2"/>
      <c r="J168" s="2"/>
      <c r="K168" s="2"/>
      <c r="L168" s="2"/>
      <c r="M168" s="2"/>
      <c r="N168" s="128"/>
    </row>
    <row r="169" spans="1:14" s="133" customFormat="1">
      <c r="A169" s="104"/>
      <c r="B169" s="122"/>
      <c r="C169" s="105"/>
      <c r="D169" s="106"/>
      <c r="E169" s="103"/>
      <c r="F169" s="105" t="str">
        <f t="shared" si="6"/>
        <v/>
      </c>
      <c r="G169" s="134"/>
      <c r="H169" s="2"/>
      <c r="I169" s="2"/>
      <c r="J169" s="2"/>
      <c r="K169" s="2"/>
      <c r="L169" s="2"/>
      <c r="M169" s="2"/>
      <c r="N169" s="128"/>
    </row>
    <row r="170" spans="1:14" s="133" customFormat="1">
      <c r="A170" s="104"/>
      <c r="B170" s="122"/>
      <c r="C170" s="105"/>
      <c r="D170" s="106"/>
      <c r="E170" s="103"/>
      <c r="F170" s="105" t="str">
        <f t="shared" si="6"/>
        <v/>
      </c>
      <c r="G170" s="134"/>
      <c r="H170" s="2"/>
      <c r="I170" s="2"/>
      <c r="J170" s="2"/>
      <c r="K170" s="2"/>
      <c r="L170" s="2"/>
      <c r="M170" s="2"/>
      <c r="N170" s="128"/>
    </row>
    <row r="171" spans="1:14" s="133" customFormat="1">
      <c r="A171" s="104"/>
      <c r="B171" s="122"/>
      <c r="C171" s="105"/>
      <c r="D171" s="106"/>
      <c r="E171" s="103"/>
      <c r="F171" s="105" t="str">
        <f t="shared" si="6"/>
        <v/>
      </c>
      <c r="G171" s="134"/>
      <c r="H171" s="2"/>
      <c r="I171" s="2"/>
      <c r="J171" s="2"/>
      <c r="K171" s="2"/>
      <c r="L171" s="2"/>
      <c r="M171" s="2"/>
      <c r="N171" s="128"/>
    </row>
    <row r="172" spans="1:14" s="133" customFormat="1">
      <c r="A172" s="104"/>
      <c r="B172" s="122"/>
      <c r="C172" s="105"/>
      <c r="D172" s="106"/>
      <c r="E172" s="103"/>
      <c r="F172" s="105" t="str">
        <f t="shared" si="6"/>
        <v/>
      </c>
      <c r="G172" s="134"/>
      <c r="H172" s="2"/>
      <c r="I172" s="2"/>
      <c r="J172" s="2"/>
      <c r="K172" s="2"/>
      <c r="L172" s="2"/>
      <c r="M172" s="2"/>
      <c r="N172" s="128"/>
    </row>
    <row r="173" spans="1:14" s="133" customFormat="1">
      <c r="A173" s="104"/>
      <c r="B173" s="122"/>
      <c r="C173" s="105"/>
      <c r="D173" s="106"/>
      <c r="E173" s="103"/>
      <c r="F173" s="105" t="str">
        <f t="shared" si="6"/>
        <v/>
      </c>
      <c r="G173" s="134"/>
      <c r="H173" s="2"/>
      <c r="I173" s="2"/>
      <c r="J173" s="2"/>
      <c r="K173" s="2"/>
      <c r="L173" s="2"/>
      <c r="M173" s="2"/>
      <c r="N173" s="128"/>
    </row>
    <row r="174" spans="1:14" s="133" customFormat="1">
      <c r="A174" s="104"/>
      <c r="B174" s="122"/>
      <c r="C174" s="105"/>
      <c r="D174" s="106"/>
      <c r="E174" s="103"/>
      <c r="F174" s="105" t="str">
        <f t="shared" si="6"/>
        <v/>
      </c>
      <c r="G174" s="134"/>
      <c r="H174" s="2"/>
      <c r="I174" s="2"/>
      <c r="J174" s="2"/>
      <c r="K174" s="2"/>
      <c r="L174" s="2"/>
      <c r="M174" s="2"/>
      <c r="N174" s="128"/>
    </row>
    <row r="175" spans="1:14" s="133" customFormat="1">
      <c r="A175" s="104"/>
      <c r="B175" s="122"/>
      <c r="C175" s="105"/>
      <c r="D175" s="106"/>
      <c r="E175" s="103"/>
      <c r="F175" s="105" t="str">
        <f t="shared" si="6"/>
        <v/>
      </c>
      <c r="G175" s="134"/>
      <c r="H175" s="2"/>
      <c r="I175" s="2"/>
      <c r="J175" s="2"/>
      <c r="K175" s="2"/>
      <c r="L175" s="2"/>
      <c r="M175" s="2"/>
      <c r="N175" s="128"/>
    </row>
    <row r="176" spans="1:14" s="133" customFormat="1">
      <c r="A176" s="104"/>
      <c r="B176" s="122"/>
      <c r="C176" s="105"/>
      <c r="D176" s="106"/>
      <c r="E176" s="103"/>
      <c r="F176" s="105" t="str">
        <f t="shared" si="6"/>
        <v/>
      </c>
      <c r="G176" s="134"/>
      <c r="H176" s="2"/>
      <c r="I176" s="2"/>
      <c r="J176" s="2"/>
      <c r="K176" s="2"/>
      <c r="L176" s="2"/>
      <c r="M176" s="2"/>
      <c r="N176" s="128"/>
    </row>
    <row r="177" spans="1:14" s="133" customFormat="1">
      <c r="A177" s="104"/>
      <c r="B177" s="122"/>
      <c r="C177" s="105"/>
      <c r="D177" s="106"/>
      <c r="E177" s="103"/>
      <c r="F177" s="105" t="str">
        <f t="shared" si="6"/>
        <v/>
      </c>
      <c r="G177" s="134"/>
      <c r="H177" s="2"/>
      <c r="I177" s="2"/>
      <c r="J177" s="2"/>
      <c r="K177" s="2"/>
      <c r="L177" s="2"/>
      <c r="M177" s="2"/>
      <c r="N177" s="128"/>
    </row>
    <row r="178" spans="1:14" s="133" customFormat="1">
      <c r="A178" s="104"/>
      <c r="B178" s="122"/>
      <c r="C178" s="105"/>
      <c r="D178" s="106"/>
      <c r="E178" s="103"/>
      <c r="F178" s="105" t="str">
        <f t="shared" si="6"/>
        <v/>
      </c>
      <c r="G178" s="134"/>
      <c r="H178" s="2"/>
      <c r="I178" s="2"/>
      <c r="J178" s="2"/>
      <c r="K178" s="2"/>
      <c r="L178" s="2"/>
      <c r="M178" s="2"/>
      <c r="N178" s="128"/>
    </row>
    <row r="179" spans="1:14" s="133" customFormat="1">
      <c r="A179" s="104"/>
      <c r="B179" s="122"/>
      <c r="C179" s="105"/>
      <c r="D179" s="106"/>
      <c r="E179" s="103"/>
      <c r="F179" s="105" t="str">
        <f t="shared" si="6"/>
        <v/>
      </c>
      <c r="G179" s="134"/>
      <c r="H179" s="2"/>
      <c r="I179" s="2"/>
      <c r="J179" s="2"/>
      <c r="K179" s="2"/>
      <c r="L179" s="2"/>
      <c r="M179" s="2"/>
      <c r="N179" s="128"/>
    </row>
    <row r="180" spans="1:14" s="133" customFormat="1">
      <c r="A180" s="104"/>
      <c r="B180" s="122"/>
      <c r="C180" s="105"/>
      <c r="D180" s="106"/>
      <c r="E180" s="103"/>
      <c r="F180" s="105" t="str">
        <f t="shared" si="6"/>
        <v/>
      </c>
      <c r="G180" s="134"/>
      <c r="H180" s="2"/>
      <c r="I180" s="2"/>
      <c r="J180" s="2"/>
      <c r="K180" s="2"/>
      <c r="L180" s="2"/>
      <c r="M180" s="2"/>
      <c r="N180" s="128"/>
    </row>
    <row r="181" spans="1:14" s="133" customFormat="1">
      <c r="A181" s="104"/>
      <c r="B181" s="122"/>
      <c r="C181" s="105"/>
      <c r="D181" s="106"/>
      <c r="E181" s="103"/>
      <c r="F181" s="105" t="str">
        <f t="shared" si="6"/>
        <v/>
      </c>
      <c r="G181" s="134"/>
      <c r="H181" s="2"/>
      <c r="I181" s="2"/>
      <c r="J181" s="2"/>
      <c r="K181" s="2"/>
      <c r="L181" s="2"/>
      <c r="M181" s="2"/>
      <c r="N181" s="128"/>
    </row>
    <row r="182" spans="1:14" s="133" customFormat="1">
      <c r="A182" s="104"/>
      <c r="B182" s="122"/>
      <c r="C182" s="105"/>
      <c r="D182" s="106"/>
      <c r="E182" s="103"/>
      <c r="F182" s="105" t="str">
        <f t="shared" si="6"/>
        <v/>
      </c>
      <c r="G182" s="134"/>
      <c r="H182" s="2"/>
      <c r="I182" s="2"/>
      <c r="J182" s="2"/>
      <c r="K182" s="2"/>
      <c r="L182" s="2"/>
      <c r="M182" s="2"/>
      <c r="N182" s="128"/>
    </row>
    <row r="183" spans="1:14" s="133" customFormat="1">
      <c r="A183" s="104"/>
      <c r="B183" s="122"/>
      <c r="C183" s="105"/>
      <c r="D183" s="106"/>
      <c r="E183" s="103"/>
      <c r="F183" s="105" t="str">
        <f t="shared" si="6"/>
        <v/>
      </c>
      <c r="G183" s="134"/>
      <c r="H183" s="2"/>
      <c r="I183" s="2"/>
      <c r="J183" s="2"/>
      <c r="K183" s="2"/>
      <c r="L183" s="2"/>
      <c r="M183" s="2"/>
      <c r="N183" s="128"/>
    </row>
    <row r="184" spans="1:14" s="133" customFormat="1">
      <c r="A184" s="104"/>
      <c r="B184" s="122"/>
      <c r="C184" s="105"/>
      <c r="D184" s="106"/>
      <c r="E184" s="103"/>
      <c r="F184" s="105" t="str">
        <f t="shared" si="6"/>
        <v/>
      </c>
      <c r="G184" s="134"/>
      <c r="H184" s="2"/>
      <c r="I184" s="2"/>
      <c r="J184" s="2"/>
      <c r="K184" s="2"/>
      <c r="L184" s="2"/>
      <c r="M184" s="2"/>
      <c r="N184" s="128"/>
    </row>
    <row r="185" spans="1:14" s="133" customFormat="1">
      <c r="A185" s="104"/>
      <c r="B185" s="122"/>
      <c r="C185" s="105"/>
      <c r="D185" s="106"/>
      <c r="E185" s="103"/>
      <c r="F185" s="105" t="str">
        <f t="shared" si="6"/>
        <v/>
      </c>
      <c r="G185" s="134"/>
      <c r="H185" s="2"/>
      <c r="I185" s="2"/>
      <c r="J185" s="2"/>
      <c r="K185" s="2"/>
      <c r="L185" s="2"/>
      <c r="M185" s="2"/>
      <c r="N185" s="128"/>
    </row>
    <row r="186" spans="1:14" s="133" customFormat="1">
      <c r="A186" s="104"/>
      <c r="B186" s="122"/>
      <c r="C186" s="105"/>
      <c r="D186" s="106"/>
      <c r="E186" s="103"/>
      <c r="F186" s="105" t="str">
        <f t="shared" si="6"/>
        <v/>
      </c>
      <c r="G186" s="134"/>
      <c r="H186" s="2"/>
      <c r="I186" s="2"/>
      <c r="J186" s="2"/>
      <c r="K186" s="2"/>
      <c r="L186" s="2"/>
      <c r="M186" s="2"/>
      <c r="N186" s="128"/>
    </row>
    <row r="187" spans="1:14" s="133" customFormat="1">
      <c r="A187" s="104"/>
      <c r="B187" s="122"/>
      <c r="C187" s="105"/>
      <c r="D187" s="106"/>
      <c r="E187" s="103"/>
      <c r="F187" s="105" t="str">
        <f t="shared" si="6"/>
        <v/>
      </c>
      <c r="G187" s="134"/>
      <c r="H187" s="2"/>
      <c r="I187" s="2"/>
      <c r="J187" s="2"/>
      <c r="K187" s="2"/>
      <c r="L187" s="2"/>
      <c r="M187" s="2"/>
      <c r="N187" s="128"/>
    </row>
    <row r="188" spans="1:14" s="133" customFormat="1">
      <c r="A188" s="104"/>
      <c r="B188" s="122"/>
      <c r="C188" s="105"/>
      <c r="D188" s="106"/>
      <c r="E188" s="103"/>
      <c r="F188" s="105" t="str">
        <f t="shared" si="6"/>
        <v/>
      </c>
      <c r="G188" s="134"/>
      <c r="H188" s="2"/>
      <c r="I188" s="2"/>
      <c r="J188" s="2"/>
      <c r="K188" s="2"/>
      <c r="L188" s="2"/>
      <c r="M188" s="2"/>
      <c r="N188" s="128"/>
    </row>
    <row r="189" spans="1:14" s="133" customFormat="1">
      <c r="A189" s="104"/>
      <c r="B189" s="122"/>
      <c r="C189" s="105"/>
      <c r="D189" s="106"/>
      <c r="E189" s="103"/>
      <c r="F189" s="105" t="str">
        <f t="shared" si="6"/>
        <v/>
      </c>
      <c r="G189" s="134"/>
      <c r="H189" s="2"/>
      <c r="I189" s="2"/>
      <c r="J189" s="2"/>
      <c r="K189" s="2"/>
      <c r="L189" s="2"/>
      <c r="M189" s="2"/>
      <c r="N189" s="128"/>
    </row>
    <row r="190" spans="1:14" s="133" customFormat="1">
      <c r="A190" s="104"/>
      <c r="B190" s="122"/>
      <c r="C190" s="105"/>
      <c r="D190" s="106"/>
      <c r="E190" s="103"/>
      <c r="F190" s="105" t="str">
        <f t="shared" si="6"/>
        <v/>
      </c>
      <c r="G190" s="134"/>
      <c r="H190" s="2"/>
      <c r="I190" s="2"/>
      <c r="J190" s="2"/>
      <c r="K190" s="2"/>
      <c r="L190" s="2"/>
      <c r="M190" s="2"/>
      <c r="N190" s="128"/>
    </row>
    <row r="191" spans="1:14" s="133" customFormat="1">
      <c r="A191" s="104"/>
      <c r="B191" s="122"/>
      <c r="C191" s="105"/>
      <c r="D191" s="106"/>
      <c r="E191" s="103"/>
      <c r="F191" s="105" t="str">
        <f t="shared" si="6"/>
        <v/>
      </c>
      <c r="G191" s="134"/>
      <c r="H191" s="2"/>
      <c r="I191" s="2"/>
      <c r="J191" s="2"/>
      <c r="K191" s="2"/>
      <c r="L191" s="2"/>
      <c r="M191" s="2"/>
      <c r="N191" s="128"/>
    </row>
    <row r="192" spans="1:14" s="133" customFormat="1">
      <c r="A192" s="104"/>
      <c r="B192" s="122"/>
      <c r="C192" s="105"/>
      <c r="D192" s="106"/>
      <c r="E192" s="103"/>
      <c r="F192" s="105" t="str">
        <f t="shared" si="6"/>
        <v/>
      </c>
      <c r="G192" s="134"/>
      <c r="H192" s="2"/>
      <c r="I192" s="2"/>
      <c r="J192" s="2"/>
      <c r="K192" s="2"/>
      <c r="L192" s="2"/>
      <c r="M192" s="2"/>
      <c r="N192" s="128"/>
    </row>
    <row r="193" spans="1:14" s="133" customFormat="1">
      <c r="A193" s="104"/>
      <c r="B193" s="122"/>
      <c r="C193" s="105"/>
      <c r="D193" s="106"/>
      <c r="E193" s="103"/>
      <c r="F193" s="105" t="str">
        <f t="shared" si="6"/>
        <v/>
      </c>
      <c r="G193" s="134"/>
      <c r="H193" s="2"/>
      <c r="I193" s="2"/>
      <c r="J193" s="2"/>
      <c r="K193" s="2"/>
      <c r="L193" s="2"/>
      <c r="M193" s="2"/>
      <c r="N193" s="128"/>
    </row>
    <row r="194" spans="1:14" s="133" customFormat="1">
      <c r="A194" s="104"/>
      <c r="B194" s="122"/>
      <c r="C194" s="105"/>
      <c r="D194" s="106"/>
      <c r="E194" s="103"/>
      <c r="F194" s="105" t="str">
        <f t="shared" si="6"/>
        <v/>
      </c>
      <c r="G194" s="134"/>
      <c r="H194" s="2"/>
      <c r="I194" s="2"/>
      <c r="J194" s="2"/>
      <c r="K194" s="2"/>
      <c r="L194" s="2"/>
      <c r="M194" s="2"/>
      <c r="N194" s="128"/>
    </row>
    <row r="195" spans="1:14" s="133" customFormat="1">
      <c r="A195" s="104"/>
      <c r="B195" s="122"/>
      <c r="C195" s="105"/>
      <c r="D195" s="106"/>
      <c r="E195" s="103"/>
      <c r="F195" s="105" t="str">
        <f t="shared" ref="F195:F250" si="7">B195&amp;C195</f>
        <v/>
      </c>
      <c r="G195" s="134"/>
      <c r="H195" s="2"/>
      <c r="I195" s="2"/>
      <c r="J195" s="2"/>
      <c r="K195" s="2"/>
      <c r="L195" s="2"/>
      <c r="M195" s="2"/>
      <c r="N195" s="128"/>
    </row>
    <row r="196" spans="1:14" s="133" customFormat="1">
      <c r="A196" s="104"/>
      <c r="B196" s="122"/>
      <c r="C196" s="105"/>
      <c r="D196" s="106"/>
      <c r="E196" s="103"/>
      <c r="F196" s="105" t="str">
        <f t="shared" si="7"/>
        <v/>
      </c>
      <c r="G196" s="134"/>
      <c r="H196" s="2"/>
      <c r="I196" s="2"/>
      <c r="J196" s="2"/>
      <c r="K196" s="2"/>
      <c r="L196" s="2"/>
      <c r="M196" s="2"/>
      <c r="N196" s="128"/>
    </row>
    <row r="197" spans="1:14" s="133" customFormat="1">
      <c r="A197" s="104"/>
      <c r="B197" s="122"/>
      <c r="C197" s="105"/>
      <c r="D197" s="106"/>
      <c r="E197" s="103"/>
      <c r="F197" s="105" t="str">
        <f t="shared" si="7"/>
        <v/>
      </c>
      <c r="G197" s="134"/>
      <c r="H197" s="2"/>
      <c r="I197" s="2"/>
      <c r="J197" s="2"/>
      <c r="K197" s="2"/>
      <c r="L197" s="2"/>
      <c r="M197" s="2"/>
      <c r="N197" s="128"/>
    </row>
    <row r="198" spans="1:14" s="133" customFormat="1">
      <c r="A198" s="104"/>
      <c r="B198" s="122"/>
      <c r="C198" s="105"/>
      <c r="D198" s="106"/>
      <c r="E198" s="103"/>
      <c r="F198" s="105" t="str">
        <f t="shared" si="7"/>
        <v/>
      </c>
      <c r="G198" s="134"/>
      <c r="H198" s="2"/>
      <c r="I198" s="2"/>
      <c r="J198" s="2"/>
      <c r="K198" s="2"/>
      <c r="L198" s="2"/>
      <c r="M198" s="2"/>
      <c r="N198" s="128"/>
    </row>
    <row r="199" spans="1:14" s="133" customFormat="1">
      <c r="A199" s="104"/>
      <c r="B199" s="122"/>
      <c r="C199" s="105"/>
      <c r="D199" s="106"/>
      <c r="E199" s="103"/>
      <c r="F199" s="105" t="str">
        <f t="shared" si="7"/>
        <v/>
      </c>
      <c r="G199" s="134"/>
      <c r="H199" s="2"/>
      <c r="I199" s="2"/>
      <c r="J199" s="2"/>
      <c r="K199" s="2"/>
      <c r="L199" s="2"/>
      <c r="M199" s="2"/>
      <c r="N199" s="128"/>
    </row>
    <row r="200" spans="1:14" s="133" customFormat="1">
      <c r="A200" s="104"/>
      <c r="B200" s="122"/>
      <c r="C200" s="105"/>
      <c r="D200" s="106"/>
      <c r="E200" s="103"/>
      <c r="F200" s="105" t="str">
        <f t="shared" si="7"/>
        <v/>
      </c>
      <c r="G200" s="134"/>
      <c r="H200" s="2"/>
      <c r="I200" s="2"/>
      <c r="J200" s="2"/>
      <c r="K200" s="2"/>
      <c r="L200" s="2"/>
      <c r="M200" s="2"/>
      <c r="N200" s="128"/>
    </row>
    <row r="201" spans="1:14" s="133" customFormat="1">
      <c r="A201" s="104"/>
      <c r="B201" s="122"/>
      <c r="C201" s="105"/>
      <c r="D201" s="106"/>
      <c r="E201" s="103"/>
      <c r="F201" s="105" t="str">
        <f t="shared" si="7"/>
        <v/>
      </c>
      <c r="G201" s="134"/>
      <c r="H201" s="2"/>
      <c r="I201" s="2"/>
      <c r="J201" s="2"/>
      <c r="K201" s="2"/>
      <c r="L201" s="2"/>
      <c r="M201" s="2"/>
      <c r="N201" s="128"/>
    </row>
    <row r="202" spans="1:14" s="133" customFormat="1">
      <c r="A202" s="104"/>
      <c r="B202" s="122"/>
      <c r="C202" s="105"/>
      <c r="D202" s="106"/>
      <c r="E202" s="103"/>
      <c r="F202" s="105" t="str">
        <f t="shared" si="7"/>
        <v/>
      </c>
      <c r="G202" s="134"/>
      <c r="H202" s="2"/>
      <c r="I202" s="2"/>
      <c r="J202" s="2"/>
      <c r="K202" s="2"/>
      <c r="L202" s="2"/>
      <c r="M202" s="2"/>
      <c r="N202" s="128"/>
    </row>
    <row r="203" spans="1:14" s="133" customFormat="1">
      <c r="A203" s="104"/>
      <c r="B203" s="122"/>
      <c r="C203" s="105"/>
      <c r="D203" s="106"/>
      <c r="E203" s="103"/>
      <c r="F203" s="105" t="str">
        <f t="shared" si="7"/>
        <v/>
      </c>
      <c r="G203" s="134"/>
      <c r="H203" s="2"/>
      <c r="I203" s="2"/>
      <c r="J203" s="2"/>
      <c r="K203" s="2"/>
      <c r="L203" s="2"/>
      <c r="M203" s="2"/>
      <c r="N203" s="128"/>
    </row>
    <row r="204" spans="1:14" s="133" customFormat="1">
      <c r="A204" s="104"/>
      <c r="B204" s="122"/>
      <c r="C204" s="105"/>
      <c r="D204" s="106"/>
      <c r="E204" s="103"/>
      <c r="F204" s="105" t="str">
        <f t="shared" si="7"/>
        <v/>
      </c>
      <c r="G204" s="134"/>
      <c r="H204" s="2"/>
      <c r="I204" s="2"/>
      <c r="J204" s="2"/>
      <c r="K204" s="2"/>
      <c r="L204" s="2"/>
      <c r="M204" s="2"/>
      <c r="N204" s="128"/>
    </row>
    <row r="205" spans="1:14" s="133" customFormat="1">
      <c r="A205" s="104"/>
      <c r="B205" s="122"/>
      <c r="C205" s="105"/>
      <c r="D205" s="106"/>
      <c r="E205" s="103"/>
      <c r="F205" s="105" t="str">
        <f t="shared" si="7"/>
        <v/>
      </c>
      <c r="G205" s="134"/>
      <c r="H205" s="2"/>
      <c r="I205" s="2"/>
      <c r="J205" s="2"/>
      <c r="K205" s="2"/>
      <c r="L205" s="2"/>
      <c r="M205" s="2"/>
      <c r="N205" s="128"/>
    </row>
    <row r="206" spans="1:14" s="133" customFormat="1">
      <c r="A206" s="104"/>
      <c r="B206" s="122"/>
      <c r="C206" s="105"/>
      <c r="D206" s="106"/>
      <c r="E206" s="103"/>
      <c r="F206" s="105" t="str">
        <f t="shared" si="7"/>
        <v/>
      </c>
      <c r="G206" s="134"/>
      <c r="H206" s="2"/>
      <c r="I206" s="2"/>
      <c r="J206" s="2"/>
      <c r="K206" s="2"/>
      <c r="L206" s="2"/>
      <c r="M206" s="2"/>
      <c r="N206" s="128"/>
    </row>
    <row r="207" spans="1:14" s="133" customFormat="1">
      <c r="A207" s="104"/>
      <c r="B207" s="122"/>
      <c r="C207" s="105"/>
      <c r="D207" s="106"/>
      <c r="E207" s="103"/>
      <c r="F207" s="105" t="str">
        <f t="shared" si="7"/>
        <v/>
      </c>
      <c r="G207" s="134"/>
      <c r="H207" s="2"/>
      <c r="I207" s="2"/>
      <c r="J207" s="2"/>
      <c r="K207" s="2"/>
      <c r="L207" s="2"/>
      <c r="M207" s="2"/>
      <c r="N207" s="128"/>
    </row>
    <row r="208" spans="1:14" s="133" customFormat="1">
      <c r="A208" s="104"/>
      <c r="B208" s="122"/>
      <c r="C208" s="105"/>
      <c r="D208" s="106"/>
      <c r="E208" s="103"/>
      <c r="F208" s="105" t="str">
        <f t="shared" si="7"/>
        <v/>
      </c>
      <c r="G208" s="134"/>
      <c r="H208" s="2"/>
      <c r="I208" s="2"/>
      <c r="J208" s="2"/>
      <c r="K208" s="2"/>
      <c r="L208" s="2"/>
      <c r="M208" s="2"/>
      <c r="N208" s="128"/>
    </row>
    <row r="209" spans="1:14" s="133" customFormat="1">
      <c r="A209" s="104"/>
      <c r="B209" s="122"/>
      <c r="C209" s="105"/>
      <c r="D209" s="106"/>
      <c r="E209" s="103"/>
      <c r="F209" s="105" t="str">
        <f t="shared" si="7"/>
        <v/>
      </c>
      <c r="G209" s="134"/>
      <c r="H209" s="2"/>
      <c r="I209" s="2"/>
      <c r="J209" s="2"/>
      <c r="K209" s="2"/>
      <c r="L209" s="2"/>
      <c r="M209" s="2"/>
      <c r="N209" s="128"/>
    </row>
    <row r="210" spans="1:14" s="133" customFormat="1">
      <c r="A210" s="104"/>
      <c r="B210" s="122"/>
      <c r="C210" s="105"/>
      <c r="D210" s="106"/>
      <c r="E210" s="103"/>
      <c r="F210" s="105" t="str">
        <f t="shared" si="7"/>
        <v/>
      </c>
      <c r="G210" s="134"/>
      <c r="H210" s="2"/>
      <c r="I210" s="2"/>
      <c r="J210" s="2"/>
      <c r="K210" s="2"/>
      <c r="L210" s="2"/>
      <c r="M210" s="2"/>
      <c r="N210" s="128"/>
    </row>
    <row r="211" spans="1:14" s="133" customFormat="1">
      <c r="A211" s="104"/>
      <c r="B211" s="122"/>
      <c r="C211" s="105"/>
      <c r="D211" s="106"/>
      <c r="E211" s="103"/>
      <c r="F211" s="105" t="str">
        <f t="shared" si="7"/>
        <v/>
      </c>
      <c r="G211" s="134"/>
      <c r="H211" s="2"/>
      <c r="I211" s="2"/>
      <c r="J211" s="2"/>
      <c r="K211" s="2"/>
      <c r="L211" s="2"/>
      <c r="M211" s="2"/>
      <c r="N211" s="128"/>
    </row>
    <row r="212" spans="1:14" s="133" customFormat="1">
      <c r="A212" s="104"/>
      <c r="B212" s="122"/>
      <c r="C212" s="105"/>
      <c r="D212" s="106"/>
      <c r="E212" s="103"/>
      <c r="F212" s="105" t="str">
        <f t="shared" si="7"/>
        <v/>
      </c>
      <c r="G212" s="134"/>
      <c r="H212" s="2"/>
      <c r="I212" s="2"/>
      <c r="J212" s="2"/>
      <c r="K212" s="2"/>
      <c r="L212" s="2"/>
      <c r="M212" s="2"/>
      <c r="N212" s="128"/>
    </row>
    <row r="213" spans="1:14" s="133" customFormat="1">
      <c r="A213" s="104"/>
      <c r="B213" s="122"/>
      <c r="C213" s="105"/>
      <c r="D213" s="106"/>
      <c r="E213" s="103"/>
      <c r="F213" s="105" t="str">
        <f t="shared" si="7"/>
        <v/>
      </c>
      <c r="G213" s="134"/>
      <c r="H213" s="2"/>
      <c r="I213" s="2"/>
      <c r="J213" s="2"/>
      <c r="K213" s="2"/>
      <c r="L213" s="2"/>
      <c r="M213" s="2"/>
      <c r="N213" s="128"/>
    </row>
    <row r="214" spans="1:14" s="133" customFormat="1">
      <c r="A214" s="104"/>
      <c r="B214" s="122"/>
      <c r="C214" s="105"/>
      <c r="D214" s="106"/>
      <c r="E214" s="103"/>
      <c r="F214" s="105" t="str">
        <f t="shared" si="7"/>
        <v/>
      </c>
      <c r="G214" s="134"/>
      <c r="H214" s="2"/>
      <c r="I214" s="2"/>
      <c r="J214" s="2"/>
      <c r="K214" s="2"/>
      <c r="L214" s="2"/>
      <c r="M214" s="2"/>
      <c r="N214" s="128"/>
    </row>
    <row r="215" spans="1:14" s="133" customFormat="1">
      <c r="A215" s="104"/>
      <c r="B215" s="122"/>
      <c r="C215" s="105"/>
      <c r="D215" s="106"/>
      <c r="E215" s="103"/>
      <c r="F215" s="105" t="str">
        <f t="shared" si="7"/>
        <v/>
      </c>
      <c r="G215" s="134"/>
      <c r="H215" s="2"/>
      <c r="I215" s="2"/>
      <c r="J215" s="2"/>
      <c r="K215" s="2"/>
      <c r="L215" s="2"/>
      <c r="M215" s="2"/>
      <c r="N215" s="128"/>
    </row>
    <row r="216" spans="1:14" s="133" customFormat="1">
      <c r="A216" s="104"/>
      <c r="B216" s="122"/>
      <c r="C216" s="105"/>
      <c r="D216" s="106"/>
      <c r="E216" s="103"/>
      <c r="F216" s="105" t="str">
        <f t="shared" si="7"/>
        <v/>
      </c>
      <c r="G216" s="134"/>
      <c r="H216" s="2"/>
      <c r="I216" s="2"/>
      <c r="J216" s="2"/>
      <c r="K216" s="2"/>
      <c r="L216" s="2"/>
      <c r="M216" s="2"/>
      <c r="N216" s="128"/>
    </row>
    <row r="217" spans="1:14" s="133" customFormat="1">
      <c r="A217" s="104"/>
      <c r="B217" s="122"/>
      <c r="C217" s="105"/>
      <c r="D217" s="106"/>
      <c r="E217" s="103"/>
      <c r="F217" s="105" t="str">
        <f t="shared" si="7"/>
        <v/>
      </c>
      <c r="G217" s="134"/>
      <c r="H217" s="2"/>
      <c r="I217" s="2"/>
      <c r="J217" s="2"/>
      <c r="K217" s="2"/>
      <c r="L217" s="2"/>
      <c r="M217" s="2"/>
      <c r="N217" s="128"/>
    </row>
    <row r="218" spans="1:14" s="133" customFormat="1">
      <c r="A218" s="104"/>
      <c r="B218" s="122"/>
      <c r="C218" s="105"/>
      <c r="D218" s="106"/>
      <c r="E218" s="103"/>
      <c r="F218" s="105" t="str">
        <f t="shared" si="7"/>
        <v/>
      </c>
      <c r="G218" s="134"/>
      <c r="H218" s="2"/>
      <c r="I218" s="2"/>
      <c r="J218" s="2"/>
      <c r="K218" s="2"/>
      <c r="L218" s="2"/>
      <c r="M218" s="2"/>
      <c r="N218" s="128"/>
    </row>
    <row r="219" spans="1:14" s="133" customFormat="1">
      <c r="A219" s="104"/>
      <c r="B219" s="122"/>
      <c r="C219" s="105"/>
      <c r="D219" s="106"/>
      <c r="E219" s="103"/>
      <c r="F219" s="105" t="str">
        <f t="shared" si="7"/>
        <v/>
      </c>
      <c r="G219" s="134"/>
      <c r="H219" s="2"/>
      <c r="I219" s="2"/>
      <c r="J219" s="2"/>
      <c r="K219" s="2"/>
      <c r="L219" s="2"/>
      <c r="M219" s="2"/>
      <c r="N219" s="128"/>
    </row>
    <row r="220" spans="1:14" s="133" customFormat="1">
      <c r="A220" s="104"/>
      <c r="B220" s="122"/>
      <c r="C220" s="105"/>
      <c r="D220" s="106"/>
      <c r="E220" s="103"/>
      <c r="F220" s="105" t="str">
        <f t="shared" si="7"/>
        <v/>
      </c>
      <c r="G220" s="134"/>
      <c r="H220" s="2"/>
      <c r="I220" s="2"/>
      <c r="J220" s="2"/>
      <c r="K220" s="2"/>
      <c r="L220" s="2"/>
      <c r="M220" s="2"/>
      <c r="N220" s="128"/>
    </row>
    <row r="221" spans="1:14" s="133" customFormat="1">
      <c r="A221" s="104"/>
      <c r="B221" s="122"/>
      <c r="C221" s="105"/>
      <c r="D221" s="106"/>
      <c r="E221" s="103"/>
      <c r="F221" s="105" t="str">
        <f t="shared" si="7"/>
        <v/>
      </c>
      <c r="G221" s="134"/>
      <c r="H221" s="2"/>
      <c r="I221" s="2"/>
      <c r="J221" s="2"/>
      <c r="K221" s="2"/>
      <c r="L221" s="2"/>
      <c r="M221" s="2"/>
      <c r="N221" s="128"/>
    </row>
    <row r="222" spans="1:14" s="133" customFormat="1">
      <c r="A222" s="104"/>
      <c r="B222" s="122"/>
      <c r="C222" s="105"/>
      <c r="D222" s="106"/>
      <c r="E222" s="103"/>
      <c r="F222" s="105" t="str">
        <f t="shared" si="7"/>
        <v/>
      </c>
      <c r="G222" s="134"/>
      <c r="H222" s="2"/>
      <c r="I222" s="2"/>
      <c r="J222" s="2"/>
      <c r="K222" s="2"/>
      <c r="L222" s="2"/>
      <c r="M222" s="2"/>
      <c r="N222" s="128"/>
    </row>
    <row r="223" spans="1:14" s="133" customFormat="1">
      <c r="A223" s="104"/>
      <c r="B223" s="122"/>
      <c r="C223" s="105"/>
      <c r="D223" s="106"/>
      <c r="E223" s="103"/>
      <c r="F223" s="105" t="str">
        <f t="shared" si="7"/>
        <v/>
      </c>
      <c r="G223" s="134"/>
      <c r="H223" s="2"/>
      <c r="I223" s="2"/>
      <c r="J223" s="2"/>
      <c r="K223" s="2"/>
      <c r="L223" s="2"/>
      <c r="M223" s="2"/>
      <c r="N223" s="128"/>
    </row>
    <row r="224" spans="1:14" s="133" customFormat="1">
      <c r="A224" s="104"/>
      <c r="B224" s="122"/>
      <c r="C224" s="105"/>
      <c r="D224" s="106"/>
      <c r="E224" s="103"/>
      <c r="F224" s="105" t="str">
        <f t="shared" si="7"/>
        <v/>
      </c>
      <c r="G224" s="134"/>
      <c r="H224" s="2"/>
      <c r="I224" s="2"/>
      <c r="J224" s="2"/>
      <c r="K224" s="2"/>
      <c r="L224" s="2"/>
      <c r="M224" s="2"/>
      <c r="N224" s="128"/>
    </row>
    <row r="225" spans="1:14" s="133" customFormat="1">
      <c r="A225" s="104"/>
      <c r="B225" s="122"/>
      <c r="C225" s="105"/>
      <c r="D225" s="106"/>
      <c r="E225" s="103"/>
      <c r="F225" s="105" t="str">
        <f t="shared" si="7"/>
        <v/>
      </c>
      <c r="G225" s="134"/>
      <c r="H225" s="2"/>
      <c r="I225" s="2"/>
      <c r="J225" s="2"/>
      <c r="K225" s="2"/>
      <c r="L225" s="2"/>
      <c r="M225" s="2"/>
      <c r="N225" s="128"/>
    </row>
    <row r="226" spans="1:14" s="133" customFormat="1">
      <c r="A226" s="104"/>
      <c r="B226" s="122"/>
      <c r="C226" s="105"/>
      <c r="D226" s="106"/>
      <c r="E226" s="103"/>
      <c r="F226" s="105" t="str">
        <f t="shared" si="7"/>
        <v/>
      </c>
      <c r="G226" s="134"/>
      <c r="H226" s="2"/>
      <c r="I226" s="2"/>
      <c r="J226" s="2"/>
      <c r="K226" s="2"/>
      <c r="L226" s="2"/>
      <c r="M226" s="2"/>
      <c r="N226" s="128"/>
    </row>
    <row r="227" spans="1:14" s="133" customFormat="1">
      <c r="A227" s="104"/>
      <c r="B227" s="122"/>
      <c r="C227" s="105"/>
      <c r="D227" s="106"/>
      <c r="E227" s="103"/>
      <c r="F227" s="105" t="str">
        <f t="shared" si="7"/>
        <v/>
      </c>
      <c r="G227" s="134"/>
      <c r="H227" s="2"/>
      <c r="I227" s="2"/>
      <c r="J227" s="2"/>
      <c r="K227" s="2"/>
      <c r="L227" s="2"/>
      <c r="M227" s="2"/>
      <c r="N227" s="128"/>
    </row>
    <row r="228" spans="1:14" s="133" customFormat="1">
      <c r="A228" s="104"/>
      <c r="B228" s="122"/>
      <c r="C228" s="105"/>
      <c r="D228" s="106"/>
      <c r="E228" s="103"/>
      <c r="F228" s="105" t="str">
        <f t="shared" si="7"/>
        <v/>
      </c>
      <c r="G228" s="134"/>
      <c r="H228" s="2"/>
      <c r="I228" s="2"/>
      <c r="J228" s="2"/>
      <c r="K228" s="2"/>
      <c r="L228" s="2"/>
      <c r="M228" s="2"/>
      <c r="N228" s="128"/>
    </row>
    <row r="229" spans="1:14" s="133" customFormat="1">
      <c r="A229" s="104"/>
      <c r="B229" s="122"/>
      <c r="C229" s="105"/>
      <c r="D229" s="106"/>
      <c r="E229" s="103"/>
      <c r="F229" s="105" t="str">
        <f t="shared" si="7"/>
        <v/>
      </c>
      <c r="G229" s="134"/>
      <c r="H229" s="2"/>
      <c r="I229" s="2"/>
      <c r="J229" s="2"/>
      <c r="K229" s="2"/>
      <c r="L229" s="2"/>
      <c r="M229" s="2"/>
      <c r="N229" s="128"/>
    </row>
    <row r="230" spans="1:14" s="133" customFormat="1">
      <c r="A230" s="104"/>
      <c r="B230" s="122"/>
      <c r="C230" s="105"/>
      <c r="D230" s="106"/>
      <c r="E230" s="103"/>
      <c r="F230" s="105" t="str">
        <f t="shared" si="7"/>
        <v/>
      </c>
      <c r="G230" s="134"/>
      <c r="H230" s="2"/>
      <c r="I230" s="2"/>
      <c r="J230" s="2"/>
      <c r="K230" s="2"/>
      <c r="L230" s="2"/>
      <c r="M230" s="2"/>
      <c r="N230" s="128"/>
    </row>
    <row r="231" spans="1:14" s="133" customFormat="1">
      <c r="A231" s="104"/>
      <c r="B231" s="122"/>
      <c r="C231" s="105"/>
      <c r="D231" s="106"/>
      <c r="E231" s="103"/>
      <c r="F231" s="105" t="str">
        <f t="shared" si="7"/>
        <v/>
      </c>
      <c r="G231" s="134"/>
      <c r="H231" s="2"/>
      <c r="I231" s="2"/>
      <c r="J231" s="2"/>
      <c r="K231" s="2"/>
      <c r="L231" s="2"/>
      <c r="M231" s="2"/>
      <c r="N231" s="128"/>
    </row>
    <row r="232" spans="1:14" s="133" customFormat="1">
      <c r="A232" s="104"/>
      <c r="B232" s="122"/>
      <c r="C232" s="105"/>
      <c r="D232" s="106"/>
      <c r="E232" s="103"/>
      <c r="F232" s="105" t="str">
        <f t="shared" si="7"/>
        <v/>
      </c>
      <c r="G232" s="134"/>
      <c r="H232" s="2"/>
      <c r="I232" s="2"/>
      <c r="J232" s="2"/>
      <c r="K232" s="2"/>
      <c r="L232" s="2"/>
      <c r="M232" s="2"/>
      <c r="N232" s="128"/>
    </row>
    <row r="233" spans="1:14" s="133" customFormat="1">
      <c r="A233" s="104"/>
      <c r="B233" s="122"/>
      <c r="C233" s="105"/>
      <c r="D233" s="106"/>
      <c r="E233" s="103"/>
      <c r="F233" s="105" t="str">
        <f t="shared" si="7"/>
        <v/>
      </c>
      <c r="G233" s="134"/>
      <c r="H233" s="2"/>
      <c r="I233" s="2"/>
      <c r="J233" s="2"/>
      <c r="K233" s="2"/>
      <c r="L233" s="2"/>
      <c r="M233" s="2"/>
      <c r="N233" s="128"/>
    </row>
    <row r="234" spans="1:14" s="133" customFormat="1">
      <c r="A234" s="104"/>
      <c r="B234" s="122"/>
      <c r="C234" s="105"/>
      <c r="D234" s="106"/>
      <c r="E234" s="103"/>
      <c r="F234" s="105" t="str">
        <f t="shared" si="7"/>
        <v/>
      </c>
      <c r="G234" s="134"/>
      <c r="H234" s="2"/>
      <c r="I234" s="2"/>
      <c r="J234" s="2"/>
      <c r="K234" s="2"/>
      <c r="L234" s="2"/>
      <c r="M234" s="2"/>
      <c r="N234" s="128"/>
    </row>
    <row r="235" spans="1:14" s="133" customFormat="1">
      <c r="A235" s="104"/>
      <c r="B235" s="122"/>
      <c r="C235" s="105"/>
      <c r="D235" s="106"/>
      <c r="E235" s="103"/>
      <c r="F235" s="105" t="str">
        <f t="shared" si="7"/>
        <v/>
      </c>
      <c r="G235" s="134"/>
      <c r="H235" s="2"/>
      <c r="I235" s="2"/>
      <c r="J235" s="2"/>
      <c r="K235" s="2"/>
      <c r="L235" s="2"/>
      <c r="M235" s="2"/>
      <c r="N235" s="128"/>
    </row>
    <row r="236" spans="1:14" s="133" customFormat="1">
      <c r="A236" s="104"/>
      <c r="B236" s="122"/>
      <c r="C236" s="105"/>
      <c r="D236" s="106"/>
      <c r="E236" s="103"/>
      <c r="F236" s="105" t="str">
        <f t="shared" si="7"/>
        <v/>
      </c>
      <c r="G236" s="134"/>
      <c r="H236" s="2"/>
      <c r="I236" s="2"/>
      <c r="J236" s="2"/>
      <c r="K236" s="2"/>
      <c r="L236" s="2"/>
      <c r="M236" s="2"/>
      <c r="N236" s="128"/>
    </row>
    <row r="237" spans="1:14" s="133" customFormat="1">
      <c r="A237" s="104"/>
      <c r="B237" s="122"/>
      <c r="C237" s="105"/>
      <c r="D237" s="106"/>
      <c r="E237" s="103"/>
      <c r="F237" s="105" t="str">
        <f t="shared" si="7"/>
        <v/>
      </c>
      <c r="G237" s="134"/>
      <c r="H237" s="2"/>
      <c r="I237" s="2"/>
      <c r="J237" s="2"/>
      <c r="K237" s="2"/>
      <c r="L237" s="2"/>
      <c r="M237" s="2"/>
      <c r="N237" s="128"/>
    </row>
    <row r="238" spans="1:14" s="133" customFormat="1">
      <c r="A238" s="104"/>
      <c r="B238" s="122"/>
      <c r="C238" s="105"/>
      <c r="D238" s="106"/>
      <c r="E238" s="103"/>
      <c r="F238" s="105" t="str">
        <f t="shared" si="7"/>
        <v/>
      </c>
      <c r="G238" s="134"/>
      <c r="H238" s="2"/>
      <c r="I238" s="2"/>
      <c r="J238" s="2"/>
      <c r="K238" s="2"/>
      <c r="L238" s="2"/>
      <c r="M238" s="2"/>
      <c r="N238" s="128"/>
    </row>
    <row r="239" spans="1:14" s="133" customFormat="1">
      <c r="A239" s="104"/>
      <c r="B239" s="122"/>
      <c r="C239" s="105"/>
      <c r="D239" s="106"/>
      <c r="E239" s="103"/>
      <c r="F239" s="105" t="str">
        <f t="shared" si="7"/>
        <v/>
      </c>
      <c r="G239" s="134"/>
      <c r="H239" s="2"/>
      <c r="I239" s="2"/>
      <c r="J239" s="2"/>
      <c r="K239" s="2"/>
      <c r="L239" s="2"/>
      <c r="M239" s="2"/>
      <c r="N239" s="128"/>
    </row>
    <row r="240" spans="1:14" s="133" customFormat="1">
      <c r="A240" s="104"/>
      <c r="B240" s="122"/>
      <c r="C240" s="105"/>
      <c r="D240" s="106"/>
      <c r="E240" s="103"/>
      <c r="F240" s="105" t="str">
        <f t="shared" si="7"/>
        <v/>
      </c>
      <c r="G240" s="134"/>
      <c r="H240" s="2"/>
      <c r="I240" s="2"/>
      <c r="J240" s="2"/>
      <c r="K240" s="2"/>
      <c r="L240" s="2"/>
      <c r="M240" s="2"/>
      <c r="N240" s="128"/>
    </row>
    <row r="241" spans="1:14" s="133" customFormat="1">
      <c r="A241" s="104"/>
      <c r="B241" s="122"/>
      <c r="C241" s="105"/>
      <c r="D241" s="106"/>
      <c r="E241" s="103"/>
      <c r="F241" s="105" t="str">
        <f t="shared" si="7"/>
        <v/>
      </c>
      <c r="G241" s="134"/>
      <c r="H241" s="2"/>
      <c r="I241" s="2"/>
      <c r="J241" s="2"/>
      <c r="K241" s="2"/>
      <c r="L241" s="2"/>
      <c r="M241" s="2"/>
      <c r="N241" s="128"/>
    </row>
    <row r="242" spans="1:14" s="133" customFormat="1">
      <c r="A242" s="104"/>
      <c r="B242" s="122"/>
      <c r="C242" s="105"/>
      <c r="D242" s="106"/>
      <c r="E242" s="103"/>
      <c r="F242" s="105" t="str">
        <f t="shared" si="7"/>
        <v/>
      </c>
      <c r="G242" s="134"/>
      <c r="H242" s="2"/>
      <c r="I242" s="2"/>
      <c r="J242" s="2"/>
      <c r="K242" s="2"/>
      <c r="L242" s="2"/>
      <c r="M242" s="2"/>
      <c r="N242" s="128"/>
    </row>
    <row r="243" spans="1:14" s="133" customFormat="1">
      <c r="A243" s="104"/>
      <c r="B243" s="122"/>
      <c r="C243" s="105"/>
      <c r="D243" s="106"/>
      <c r="E243" s="103"/>
      <c r="F243" s="105" t="str">
        <f t="shared" si="7"/>
        <v/>
      </c>
      <c r="G243" s="134"/>
      <c r="H243" s="2"/>
      <c r="I243" s="2"/>
      <c r="J243" s="2"/>
      <c r="K243" s="2"/>
      <c r="L243" s="2"/>
      <c r="M243" s="2"/>
      <c r="N243" s="128"/>
    </row>
    <row r="244" spans="1:14" s="133" customFormat="1">
      <c r="A244" s="104"/>
      <c r="B244" s="122"/>
      <c r="C244" s="105"/>
      <c r="D244" s="106"/>
      <c r="E244" s="103"/>
      <c r="F244" s="105" t="str">
        <f t="shared" si="7"/>
        <v/>
      </c>
      <c r="G244" s="134"/>
      <c r="H244" s="2"/>
      <c r="I244" s="2"/>
      <c r="J244" s="2"/>
      <c r="K244" s="2"/>
      <c r="L244" s="2"/>
      <c r="M244" s="2"/>
      <c r="N244" s="128"/>
    </row>
    <row r="245" spans="1:14" s="133" customFormat="1">
      <c r="A245" s="104"/>
      <c r="B245" s="122"/>
      <c r="C245" s="105"/>
      <c r="D245" s="106"/>
      <c r="E245" s="103"/>
      <c r="F245" s="105" t="str">
        <f t="shared" si="7"/>
        <v/>
      </c>
      <c r="G245" s="134"/>
      <c r="H245" s="2"/>
      <c r="I245" s="2"/>
      <c r="J245" s="2"/>
      <c r="K245" s="2"/>
      <c r="L245" s="2"/>
      <c r="M245" s="2"/>
      <c r="N245" s="128"/>
    </row>
    <row r="246" spans="1:14" s="133" customFormat="1">
      <c r="A246" s="104"/>
      <c r="B246" s="122"/>
      <c r="C246" s="105"/>
      <c r="D246" s="106"/>
      <c r="E246" s="103"/>
      <c r="F246" s="105" t="str">
        <f t="shared" si="7"/>
        <v/>
      </c>
      <c r="G246" s="134"/>
      <c r="H246" s="2"/>
      <c r="I246" s="2"/>
      <c r="J246" s="2"/>
      <c r="K246" s="2"/>
      <c r="L246" s="2"/>
      <c r="M246" s="2"/>
      <c r="N246" s="128"/>
    </row>
    <row r="247" spans="1:14" s="133" customFormat="1">
      <c r="A247" s="104"/>
      <c r="B247" s="122"/>
      <c r="C247" s="105"/>
      <c r="D247" s="106"/>
      <c r="E247" s="103"/>
      <c r="F247" s="105" t="str">
        <f t="shared" si="7"/>
        <v/>
      </c>
      <c r="G247" s="134"/>
      <c r="H247" s="2"/>
      <c r="I247" s="2"/>
      <c r="J247" s="2"/>
      <c r="K247" s="2"/>
      <c r="L247" s="2"/>
      <c r="M247" s="2"/>
      <c r="N247" s="128"/>
    </row>
    <row r="248" spans="1:14" s="133" customFormat="1">
      <c r="A248" s="104"/>
      <c r="B248" s="122"/>
      <c r="C248" s="105"/>
      <c r="D248" s="106"/>
      <c r="E248" s="103"/>
      <c r="F248" s="105" t="str">
        <f t="shared" si="7"/>
        <v/>
      </c>
      <c r="G248" s="134"/>
      <c r="H248" s="2"/>
      <c r="I248" s="2"/>
      <c r="J248" s="2"/>
      <c r="K248" s="2"/>
      <c r="L248" s="2"/>
      <c r="M248" s="2"/>
      <c r="N248" s="128"/>
    </row>
    <row r="249" spans="1:14" s="133" customFormat="1">
      <c r="A249" s="104"/>
      <c r="B249" s="122"/>
      <c r="C249" s="105"/>
      <c r="D249" s="106"/>
      <c r="E249" s="103"/>
      <c r="F249" s="105" t="str">
        <f t="shared" si="7"/>
        <v/>
      </c>
      <c r="G249" s="134"/>
      <c r="H249" s="2"/>
      <c r="I249" s="2"/>
      <c r="J249" s="2"/>
      <c r="K249" s="2"/>
      <c r="L249" s="2"/>
      <c r="M249" s="2"/>
      <c r="N249" s="128"/>
    </row>
    <row r="250" spans="1:14" s="133" customFormat="1">
      <c r="A250" s="104"/>
      <c r="B250" s="122"/>
      <c r="C250" s="105"/>
      <c r="D250" s="106"/>
      <c r="E250" s="103"/>
      <c r="F250" s="105" t="str">
        <f t="shared" si="7"/>
        <v/>
      </c>
      <c r="G250" s="134"/>
      <c r="H250" s="2"/>
      <c r="I250" s="2"/>
      <c r="J250" s="2"/>
      <c r="K250" s="2"/>
      <c r="L250" s="2"/>
      <c r="M250" s="2"/>
      <c r="N250" s="128"/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50"/>
  <conditionalFormatting sqref="K11:K42">
    <cfRule type="cellIs" dxfId="11" priority="4" stopIfTrue="1" operator="greaterThanOrEqual">
      <formula>0</formula>
    </cfRule>
  </conditionalFormatting>
  <conditionalFormatting sqref="B1:B1048576">
    <cfRule type="cellIs" dxfId="10" priority="1" operator="equal">
      <formula>"Fixed"</formula>
    </cfRule>
    <cfRule type="cellIs" dxfId="9" priority="2" operator="equal">
      <formula>"Income"</formula>
    </cfRule>
    <cfRule type="cellIs" dxfId="8" priority="3" operator="equal">
      <formula>"Variable"</formula>
    </cfRule>
  </conditionalFormatting>
  <dataValidations count="3">
    <dataValidation type="list" allowBlank="1" showInputMessage="1" showErrorMessage="1" sqref="C3:C1048576">
      <formula1>INDIRECT(B3)</formula1>
    </dataValidation>
    <dataValidation type="list" showInputMessage="1" showErrorMessage="1" sqref="B3:B1048576">
      <formula1>Type</formula1>
    </dataValidation>
    <dataValidation type="date" operator="greaterThan" allowBlank="1" showInputMessage="1" showErrorMessage="1" sqref="A3:A250">
      <formula1>1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250"/>
  <sheetViews>
    <sheetView showGridLines="0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05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Analysis'!C$42&gt;=11),J2,SUMIF(F:F,"Income"&amp;H2,D:D))</f>
        <v>0</v>
      </c>
      <c r="J2" s="131">
        <f>Budget!J3</f>
        <v>4583.333333333333</v>
      </c>
      <c r="K2" s="132">
        <f ca="1">I2-J2</f>
        <v>-4583.333333333333</v>
      </c>
    </row>
    <row r="3" spans="1:15">
      <c r="B3" s="105"/>
      <c r="F3" s="105" t="str">
        <f t="shared" ref="F3:F66" si="0">B3&amp;C3</f>
        <v/>
      </c>
      <c r="H3" s="129" t="str">
        <f>Budget!I4</f>
        <v>Jane</v>
      </c>
      <c r="I3" s="130">
        <f ca="1">IF(AND(Budget!L4="A",'YTD Analysis'!C$42&gt;=11),J3,SUMIF(F:F,"Income"&amp;H3,D:D))</f>
        <v>0</v>
      </c>
      <c r="J3" s="131">
        <f>Budget!J4</f>
        <v>2666.6666666666665</v>
      </c>
      <c r="K3" s="132">
        <f t="shared" ref="K3:K8" ca="1" si="1">I3-J3</f>
        <v>-2666.6666666666665</v>
      </c>
      <c r="M3" s="135" t="s">
        <v>67</v>
      </c>
    </row>
    <row r="4" spans="1:15">
      <c r="B4" s="105"/>
      <c r="F4" s="105" t="str">
        <f t="shared" si="0"/>
        <v/>
      </c>
      <c r="H4" s="129" t="str">
        <f>Budget!I5</f>
        <v>Tutoring</v>
      </c>
      <c r="I4" s="130">
        <f ca="1">IF(AND(Budget!L5="A",'YTD Analysis'!C$42&gt;=11),J4,SUMIF(F:F,"Income"&amp;H4,D:D))</f>
        <v>0</v>
      </c>
      <c r="J4" s="136">
        <f>Budget!J5</f>
        <v>83.333333333333329</v>
      </c>
      <c r="K4" s="132">
        <f t="shared" ca="1" si="1"/>
        <v>-83.333333333333329</v>
      </c>
      <c r="M4" s="135" t="s">
        <v>68</v>
      </c>
    </row>
    <row r="5" spans="1:15">
      <c r="B5" s="105"/>
      <c r="F5" s="105" t="str">
        <f t="shared" si="0"/>
        <v/>
      </c>
      <c r="H5" s="129" t="str">
        <f>Budget!I6</f>
        <v>Gifts</v>
      </c>
      <c r="I5" s="130">
        <f ca="1">IF(AND(Budget!L6="A",'YTD Analysis'!C$42&gt;=11),J5,SUMIF(F:F,"Income"&amp;H5,D:D))</f>
        <v>0</v>
      </c>
      <c r="J5" s="136">
        <f>Budget!J6</f>
        <v>41.666666666666664</v>
      </c>
      <c r="K5" s="132">
        <f t="shared" ca="1" si="1"/>
        <v>-41.666666666666664</v>
      </c>
    </row>
    <row r="6" spans="1:15">
      <c r="B6" s="105"/>
      <c r="E6" s="155"/>
      <c r="F6" s="105" t="str">
        <f t="shared" si="0"/>
        <v/>
      </c>
      <c r="H6" s="129" t="str">
        <f>Budget!I7</f>
        <v>Other</v>
      </c>
      <c r="I6" s="130">
        <f ca="1">IF(AND(Budget!L7="A",'YTD Analysis'!C$42&gt;=11),J6,SUMIF(F:F,"Income"&amp;H6,D:D))</f>
        <v>0</v>
      </c>
      <c r="J6" s="136">
        <f>Budget!J7</f>
        <v>0</v>
      </c>
      <c r="K6" s="132">
        <f t="shared" ca="1" si="1"/>
        <v>0</v>
      </c>
    </row>
    <row r="7" spans="1:15">
      <c r="B7" s="105"/>
      <c r="F7" s="105" t="str">
        <f t="shared" si="0"/>
        <v/>
      </c>
      <c r="H7" s="129" t="str">
        <f>Budget!I8</f>
        <v>Other</v>
      </c>
      <c r="I7" s="130">
        <f ca="1">IF(AND(Budget!L8="A",'YTD Analysis'!C$42&gt;=11),J7,SUMIF(F:F,"Income"&amp;H7,D:D))</f>
        <v>0</v>
      </c>
      <c r="J7" s="131">
        <f>Budget!J8</f>
        <v>0</v>
      </c>
      <c r="K7" s="132">
        <f t="shared" ca="1" si="1"/>
        <v>0</v>
      </c>
    </row>
    <row r="8" spans="1:15" ht="13.5" thickBot="1">
      <c r="B8" s="105"/>
      <c r="E8" s="155"/>
      <c r="F8" s="105" t="str">
        <f t="shared" si="0"/>
        <v/>
      </c>
      <c r="H8" s="137" t="str">
        <f>Budget!I9</f>
        <v>Other</v>
      </c>
      <c r="I8" s="130">
        <f ca="1">IF(AND(Budget!L9="A",'YTD Analysis'!C$42&gt;=11),J8,SUMIF(F:F,"Income"&amp;H8,D:D))</f>
        <v>0</v>
      </c>
      <c r="J8" s="138">
        <f>Budget!J9</f>
        <v>0</v>
      </c>
      <c r="K8" s="132">
        <f t="shared" ca="1" si="1"/>
        <v>0</v>
      </c>
    </row>
    <row r="9" spans="1:15" ht="13.5" thickBot="1">
      <c r="B9" s="105"/>
      <c r="F9" s="105" t="str">
        <f t="shared" si="0"/>
        <v/>
      </c>
      <c r="H9" s="139" t="s">
        <v>29</v>
      </c>
      <c r="I9" s="140">
        <f ca="1">SUM(I2:I8)</f>
        <v>0</v>
      </c>
      <c r="J9" s="141">
        <f>SUM(J2:J8)</f>
        <v>7375</v>
      </c>
      <c r="K9" s="142">
        <f ca="1">SUM(K2:K8)</f>
        <v>-7375</v>
      </c>
    </row>
    <row r="10" spans="1:15" ht="13.5" thickBot="1">
      <c r="A10" s="107"/>
      <c r="B10" s="105"/>
      <c r="D10" s="108"/>
      <c r="E10" s="109"/>
      <c r="F10" s="105" t="str">
        <f t="shared" si="0"/>
        <v/>
      </c>
      <c r="G10" s="143"/>
    </row>
    <row r="11" spans="1:15" ht="13.5" thickBot="1">
      <c r="B11" s="105"/>
      <c r="F11" s="105" t="str">
        <f t="shared" si="0"/>
        <v/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B12" s="105"/>
      <c r="F12" s="105" t="str">
        <f t="shared" si="0"/>
        <v/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IF(Budget!D4="Yes",(11*Budget!C4)-('YTD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B13" s="105"/>
      <c r="E13" s="155"/>
      <c r="F13" s="105" t="str">
        <f t="shared" si="0"/>
        <v/>
      </c>
      <c r="H13" s="129" t="str">
        <f>Budget!B5</f>
        <v>Car</v>
      </c>
      <c r="I13" s="147">
        <f t="shared" si="2"/>
        <v>0</v>
      </c>
      <c r="J13" s="148">
        <f>IF(Budget!D5="Yes",(11*Budget!C5)-('YTD Analysis'!C4),Budget!C5)</f>
        <v>165</v>
      </c>
      <c r="K13" s="149">
        <f t="shared" ref="K13:K41" si="4">J13-I13</f>
        <v>165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B14" s="105"/>
      <c r="F14" s="105" t="str">
        <f t="shared" si="0"/>
        <v/>
      </c>
      <c r="H14" s="129" t="str">
        <f>Budget!B6</f>
        <v>Charity</v>
      </c>
      <c r="I14" s="147">
        <f t="shared" si="2"/>
        <v>0</v>
      </c>
      <c r="J14" s="148">
        <f>IF(Budget!D6="Yes",(11*Budget!C6)-('YTD Analysis'!C5),Budget!C6)</f>
        <v>50</v>
      </c>
      <c r="K14" s="149">
        <f t="shared" si="4"/>
        <v>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B15" s="105"/>
      <c r="E15" s="155"/>
      <c r="F15" s="105" t="str">
        <f t="shared" si="0"/>
        <v/>
      </c>
      <c r="H15" s="129" t="str">
        <f>Budget!B7</f>
        <v>Emergency</v>
      </c>
      <c r="I15" s="147">
        <f t="shared" si="2"/>
        <v>0</v>
      </c>
      <c r="J15" s="148">
        <f>IF(Budget!D7="Yes",(11*Budget!C7)-('YTD Analysis'!C6),Budget!C7)</f>
        <v>550</v>
      </c>
      <c r="K15" s="149">
        <f t="shared" si="4"/>
        <v>550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B16" s="105"/>
      <c r="F16" s="105" t="str">
        <f t="shared" si="0"/>
        <v/>
      </c>
      <c r="H16" s="129" t="str">
        <f>Budget!B8</f>
        <v>Gas</v>
      </c>
      <c r="I16" s="147">
        <f t="shared" si="2"/>
        <v>0</v>
      </c>
      <c r="J16" s="148">
        <f>IF(Budget!D8="Yes",(11*Budget!C8)-('YTD Analysis'!C7),Budget!C8)</f>
        <v>300</v>
      </c>
      <c r="K16" s="149">
        <f t="shared" si="4"/>
        <v>300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2:15">
      <c r="B17" s="105"/>
      <c r="F17" s="105" t="str">
        <f t="shared" si="0"/>
        <v/>
      </c>
      <c r="G17" s="151"/>
      <c r="H17" s="129" t="str">
        <f>Budget!B9</f>
        <v>Gifts</v>
      </c>
      <c r="I17" s="147">
        <f t="shared" si="2"/>
        <v>0</v>
      </c>
      <c r="J17" s="148">
        <f>IF(Budget!D9="Yes",(11*Budget!C9)-('YTD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2:15">
      <c r="B18" s="105"/>
      <c r="E18" s="155"/>
      <c r="F18" s="105" t="str">
        <f t="shared" si="0"/>
        <v/>
      </c>
      <c r="G18" s="151"/>
      <c r="H18" s="129" t="str">
        <f>Budget!B10</f>
        <v>Going Out</v>
      </c>
      <c r="I18" s="147">
        <f t="shared" si="2"/>
        <v>0</v>
      </c>
      <c r="J18" s="148">
        <f>IF(Budget!D10="Yes",(11*Budget!C10)-('YTD Analysis'!C9),Budget!C10)</f>
        <v>75</v>
      </c>
      <c r="K18" s="149">
        <f t="shared" si="4"/>
        <v>75</v>
      </c>
      <c r="M18" s="129" t="str">
        <f>Budget!F10</f>
        <v>Mortgage</v>
      </c>
      <c r="N18" s="147">
        <f>Budget!G10</f>
        <v>2000</v>
      </c>
      <c r="O18" s="150" t="str">
        <f t="shared" si="3"/>
        <v/>
      </c>
    </row>
    <row r="19" spans="2:15">
      <c r="F19" s="105" t="str">
        <f t="shared" si="0"/>
        <v/>
      </c>
      <c r="H19" s="129" t="str">
        <f>Budget!B11</f>
        <v>Groceries</v>
      </c>
      <c r="I19" s="147">
        <f t="shared" si="2"/>
        <v>0</v>
      </c>
      <c r="J19" s="148">
        <f>IF(Budget!D11="Yes",(11*Budget!C11)-('YTD Analysis'!C10),Budget!C11)</f>
        <v>500</v>
      </c>
      <c r="K19" s="149">
        <f t="shared" si="4"/>
        <v>500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2:15">
      <c r="F20" s="105" t="str">
        <f t="shared" si="0"/>
        <v/>
      </c>
      <c r="H20" s="129" t="str">
        <f>Budget!B12</f>
        <v>Jane</v>
      </c>
      <c r="I20" s="147">
        <f t="shared" si="2"/>
        <v>0</v>
      </c>
      <c r="J20" s="148">
        <f>IF(Budget!D12="Yes",(11*Budget!C12)-('YTD Analysis'!C11),Budget!C12)</f>
        <v>30</v>
      </c>
      <c r="K20" s="149">
        <f t="shared" si="4"/>
        <v>30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2:15">
      <c r="F21" s="105" t="str">
        <f t="shared" si="0"/>
        <v/>
      </c>
      <c r="H21" s="129" t="str">
        <f>Budget!B13</f>
        <v>John</v>
      </c>
      <c r="I21" s="147">
        <f t="shared" si="2"/>
        <v>0</v>
      </c>
      <c r="J21" s="148">
        <f>IF(Budget!D13="Yes",(11*Budget!C13)-('YTD Analysis'!C12),Budget!C13)</f>
        <v>30</v>
      </c>
      <c r="K21" s="149">
        <f t="shared" si="4"/>
        <v>30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2:15">
      <c r="F22" s="105" t="str">
        <f t="shared" si="0"/>
        <v/>
      </c>
      <c r="H22" s="129" t="str">
        <f>Budget!B14</f>
        <v>kids</v>
      </c>
      <c r="I22" s="147">
        <f t="shared" si="2"/>
        <v>0</v>
      </c>
      <c r="J22" s="148">
        <f>IF(Budget!D14="Yes",(11*Budget!C14)-('YTD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2:15">
      <c r="F23" s="105" t="str">
        <f t="shared" si="0"/>
        <v/>
      </c>
      <c r="H23" s="129" t="str">
        <f>Budget!B15</f>
        <v>Kids Clothing</v>
      </c>
      <c r="I23" s="147">
        <f t="shared" si="2"/>
        <v>0</v>
      </c>
      <c r="J23" s="148">
        <f>IF(Budget!D15="Yes",(11*Budget!C15)-('YTD Analysis'!C14),Budget!C15)</f>
        <v>1100</v>
      </c>
      <c r="K23" s="149">
        <f t="shared" si="4"/>
        <v>1100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2:15">
      <c r="F24" s="105" t="str">
        <f t="shared" si="0"/>
        <v/>
      </c>
      <c r="H24" s="129" t="str">
        <f>Budget!B16</f>
        <v>Kids Medical</v>
      </c>
      <c r="I24" s="147">
        <f t="shared" si="2"/>
        <v>0</v>
      </c>
      <c r="J24" s="148">
        <f>IF(Budget!D16="Yes",(11*Budget!C16)-('YTD Analysis'!C15),Budget!C16)</f>
        <v>75</v>
      </c>
      <c r="K24" s="149">
        <f t="shared" si="4"/>
        <v>75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2:15">
      <c r="F25" s="105" t="str">
        <f t="shared" si="0"/>
        <v/>
      </c>
      <c r="H25" s="129" t="str">
        <f>Budget!B17</f>
        <v>Medical</v>
      </c>
      <c r="I25" s="147">
        <f t="shared" si="2"/>
        <v>0</v>
      </c>
      <c r="J25" s="148">
        <f>IF(Budget!D17="Yes",(11*Budget!C17)-('YTD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2:15">
      <c r="F26" s="105" t="str">
        <f t="shared" si="0"/>
        <v/>
      </c>
      <c r="H26" s="129" t="str">
        <f>Budget!B18</f>
        <v>Misc</v>
      </c>
      <c r="I26" s="147">
        <f t="shared" si="2"/>
        <v>0</v>
      </c>
      <c r="J26" s="148">
        <f>IF(Budget!D18="Yes",(11*Budget!C18)-('YTD Analysis'!C17),Budget!C18)</f>
        <v>200</v>
      </c>
      <c r="K26" s="149">
        <f t="shared" si="4"/>
        <v>200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2:15">
      <c r="F27" s="105" t="str">
        <f t="shared" si="0"/>
        <v/>
      </c>
      <c r="H27" s="129" t="str">
        <f>Budget!B19</f>
        <v>My Clothing</v>
      </c>
      <c r="I27" s="147">
        <f t="shared" si="2"/>
        <v>0</v>
      </c>
      <c r="J27" s="148">
        <f>IF(Budget!D19="Yes",(11*Budget!C19)-('YTD Analysis'!C18),Budget!C19)</f>
        <v>25</v>
      </c>
      <c r="K27" s="149">
        <f t="shared" si="4"/>
        <v>25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2:15">
      <c r="F28" s="105" t="str">
        <f t="shared" si="0"/>
        <v/>
      </c>
      <c r="H28" s="129" t="str">
        <f>Budget!B20</f>
        <v>Other</v>
      </c>
      <c r="I28" s="147">
        <f t="shared" si="2"/>
        <v>0</v>
      </c>
      <c r="J28" s="148">
        <f>IF(Budget!D20="Yes",(11*Budget!C20)-('YTD Analysis'!C19),Budget!C20)</f>
        <v>0</v>
      </c>
      <c r="K28" s="149">
        <f t="shared" si="4"/>
        <v>0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2:15">
      <c r="F29" s="105" t="str">
        <f t="shared" si="0"/>
        <v/>
      </c>
      <c r="H29" s="129" t="str">
        <f>Budget!B21</f>
        <v>Travel</v>
      </c>
      <c r="I29" s="147">
        <f t="shared" si="2"/>
        <v>0</v>
      </c>
      <c r="J29" s="148">
        <f>IF(Budget!D21="Yes",(11*Budget!C21)-('YTD Analysis'!C20),Budget!C21)</f>
        <v>1100</v>
      </c>
      <c r="K29" s="149">
        <f t="shared" si="4"/>
        <v>1100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2:15">
      <c r="F30" s="105" t="str">
        <f t="shared" si="0"/>
        <v/>
      </c>
      <c r="H30" s="129" t="str">
        <f>Budget!B22</f>
        <v>Utilities</v>
      </c>
      <c r="I30" s="147">
        <f t="shared" si="2"/>
        <v>0</v>
      </c>
      <c r="J30" s="148">
        <f>IF(Budget!D22="Yes",(11*Budget!C22)-('YTD Analysis'!C21),Budget!C22)</f>
        <v>250</v>
      </c>
      <c r="K30" s="149">
        <f t="shared" si="4"/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2:15">
      <c r="F31" s="105" t="str">
        <f t="shared" si="0"/>
        <v/>
      </c>
      <c r="H31" s="129">
        <f>Budget!B23</f>
        <v>0</v>
      </c>
      <c r="I31" s="147">
        <f t="shared" si="2"/>
        <v>0</v>
      </c>
      <c r="J31" s="148">
        <f>IF(Budget!D23="Yes",(11*Budget!C23)-('YTD Analysis'!C22),Budget!C23)</f>
        <v>0</v>
      </c>
      <c r="K31" s="149">
        <f t="shared" si="4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2:15">
      <c r="F32" s="105" t="str">
        <f t="shared" si="0"/>
        <v/>
      </c>
      <c r="H32" s="129">
        <f>Budget!B24</f>
        <v>0</v>
      </c>
      <c r="I32" s="147">
        <f t="shared" si="2"/>
        <v>0</v>
      </c>
      <c r="J32" s="148">
        <f>IF(Budget!D24="Yes",(11*Budget!C24)-('YTD Analysis'!C23),Budget!C24)</f>
        <v>0</v>
      </c>
      <c r="K32" s="149">
        <f t="shared" si="4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05" t="str">
        <f t="shared" si="0"/>
        <v/>
      </c>
      <c r="H33" s="129">
        <f>Budget!B25</f>
        <v>0</v>
      </c>
      <c r="I33" s="147">
        <f t="shared" si="2"/>
        <v>0</v>
      </c>
      <c r="J33" s="148">
        <f>IF(Budget!D25="Yes",(11*Budget!C25)-('YTD Analysis'!C24),Budget!C25)</f>
        <v>0</v>
      </c>
      <c r="K33" s="149">
        <f t="shared" si="4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05" t="str">
        <f t="shared" si="0"/>
        <v/>
      </c>
      <c r="H34" s="129">
        <f>Budget!B26</f>
        <v>0</v>
      </c>
      <c r="I34" s="147">
        <f t="shared" si="2"/>
        <v>0</v>
      </c>
      <c r="J34" s="148">
        <f>IF(Budget!D26="Yes",(11*Budget!C26)-('YTD Analysis'!C25),Budget!C26)</f>
        <v>0</v>
      </c>
      <c r="K34" s="149">
        <f t="shared" si="4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05" t="str">
        <f t="shared" si="0"/>
        <v/>
      </c>
      <c r="H35" s="129">
        <f>Budget!B27</f>
        <v>0</v>
      </c>
      <c r="I35" s="147">
        <f t="shared" si="2"/>
        <v>0</v>
      </c>
      <c r="J35" s="148">
        <f>IF(Budget!D27="Yes",(11*Budget!C27)-('YTD Analysis'!C26),Budget!C27)</f>
        <v>0</v>
      </c>
      <c r="K35" s="149">
        <f t="shared" si="4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05" t="str">
        <f t="shared" si="0"/>
        <v/>
      </c>
      <c r="H36" s="129">
        <f>Budget!B28</f>
        <v>0</v>
      </c>
      <c r="I36" s="147">
        <f t="shared" si="2"/>
        <v>0</v>
      </c>
      <c r="J36" s="148">
        <f>IF(Budget!D28="Yes",(11*Budget!C28)-('YTD Analysis'!C27),Budget!C28)</f>
        <v>0</v>
      </c>
      <c r="K36" s="149">
        <f t="shared" si="4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05" t="str">
        <f t="shared" si="0"/>
        <v/>
      </c>
      <c r="H37" s="129">
        <f>Budget!B29</f>
        <v>0</v>
      </c>
      <c r="I37" s="147">
        <f t="shared" si="2"/>
        <v>0</v>
      </c>
      <c r="J37" s="148">
        <f>IF(Budget!D29="Yes",(11*Budget!C29)-('YTD Analysis'!C28),Budget!C29)</f>
        <v>0</v>
      </c>
      <c r="K37" s="149">
        <f t="shared" si="4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05" t="str">
        <f t="shared" si="0"/>
        <v/>
      </c>
      <c r="H38" s="129">
        <f>Budget!B30</f>
        <v>0</v>
      </c>
      <c r="I38" s="147">
        <f t="shared" si="2"/>
        <v>0</v>
      </c>
      <c r="J38" s="148">
        <f>IF(Budget!D30="Yes",(11*Budget!C30)-('YTD Analysis'!C29),Budget!C30)</f>
        <v>0</v>
      </c>
      <c r="K38" s="149">
        <f t="shared" si="4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05" t="str">
        <f t="shared" si="0"/>
        <v/>
      </c>
      <c r="H39" s="129">
        <f>Budget!B31</f>
        <v>0</v>
      </c>
      <c r="I39" s="147">
        <f t="shared" si="2"/>
        <v>0</v>
      </c>
      <c r="J39" s="148">
        <f>IF(Budget!D31="Yes",(11*Budget!C31)-('YTD Analysis'!C30),Budget!C31)</f>
        <v>0</v>
      </c>
      <c r="K39" s="149">
        <f t="shared" si="4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05" t="str">
        <f t="shared" si="0"/>
        <v/>
      </c>
      <c r="H40" s="129">
        <f>Budget!B32</f>
        <v>0</v>
      </c>
      <c r="I40" s="147">
        <f t="shared" si="2"/>
        <v>0</v>
      </c>
      <c r="J40" s="148">
        <f>IF(Budget!D32="Yes",(11*Budget!C32)-('YTD Analysis'!C31),Budget!C32)</f>
        <v>0</v>
      </c>
      <c r="K40" s="149">
        <f t="shared" si="4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05" t="str">
        <f t="shared" si="0"/>
        <v/>
      </c>
      <c r="H41" s="129">
        <f>Budget!B33</f>
        <v>0</v>
      </c>
      <c r="I41" s="147">
        <f t="shared" si="2"/>
        <v>0</v>
      </c>
      <c r="J41" s="148">
        <f>IF(Budget!D33="Yes",(11*Budget!C33)-('YTD Analysis'!C32),Budget!C33)</f>
        <v>0</v>
      </c>
      <c r="K41" s="149">
        <f t="shared" si="4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05" t="str">
        <f t="shared" si="0"/>
        <v/>
      </c>
      <c r="H42" s="152" t="s">
        <v>29</v>
      </c>
      <c r="I42" s="153">
        <f>SUM(I12:I41)</f>
        <v>0</v>
      </c>
      <c r="J42" s="145">
        <f>SUM(J12:J41)</f>
        <v>4705</v>
      </c>
      <c r="K42" s="154">
        <f>SUM(K12:K41)</f>
        <v>4705</v>
      </c>
    </row>
    <row r="43" spans="6:15">
      <c r="F43" s="105" t="str">
        <f t="shared" si="0"/>
        <v/>
      </c>
    </row>
    <row r="44" spans="6:15">
      <c r="F44" s="105" t="str">
        <f t="shared" si="0"/>
        <v/>
      </c>
    </row>
    <row r="45" spans="6:15">
      <c r="F45" s="105" t="str">
        <f t="shared" si="0"/>
        <v/>
      </c>
    </row>
    <row r="46" spans="6:15">
      <c r="F46" s="105" t="str">
        <f t="shared" si="0"/>
        <v/>
      </c>
    </row>
    <row r="47" spans="6:15">
      <c r="F47" s="105" t="str">
        <f t="shared" si="0"/>
        <v/>
      </c>
    </row>
    <row r="48" spans="6:15">
      <c r="F48" s="105" t="str">
        <f t="shared" si="0"/>
        <v/>
      </c>
    </row>
    <row r="49" spans="1:14" s="133" customFormat="1">
      <c r="A49" s="104"/>
      <c r="B49" s="122"/>
      <c r="C49" s="105"/>
      <c r="D49" s="106"/>
      <c r="E49" s="103"/>
      <c r="F49" s="105" t="str">
        <f t="shared" si="0"/>
        <v/>
      </c>
      <c r="G49" s="134"/>
      <c r="H49" s="2"/>
      <c r="I49" s="2"/>
      <c r="J49" s="2"/>
      <c r="K49" s="2"/>
      <c r="L49" s="2"/>
      <c r="M49" s="2"/>
      <c r="N49" s="128"/>
    </row>
    <row r="50" spans="1:14" s="133" customFormat="1">
      <c r="A50" s="104"/>
      <c r="B50" s="122"/>
      <c r="C50" s="105"/>
      <c r="D50" s="106"/>
      <c r="E50" s="103"/>
      <c r="F50" s="105" t="str">
        <f t="shared" si="0"/>
        <v/>
      </c>
      <c r="G50" s="134"/>
      <c r="H50" s="2"/>
      <c r="I50" s="2"/>
      <c r="J50" s="2"/>
      <c r="K50" s="2"/>
      <c r="L50" s="2"/>
      <c r="M50" s="2"/>
      <c r="N50" s="128"/>
    </row>
    <row r="51" spans="1:14" s="133" customFormat="1">
      <c r="A51" s="104"/>
      <c r="B51" s="122"/>
      <c r="C51" s="105"/>
      <c r="D51" s="106"/>
      <c r="E51" s="103"/>
      <c r="F51" s="105" t="str">
        <f t="shared" si="0"/>
        <v/>
      </c>
      <c r="G51" s="134"/>
      <c r="H51" s="2"/>
      <c r="I51" s="2"/>
      <c r="J51" s="2"/>
      <c r="K51" s="2"/>
      <c r="L51" s="2"/>
      <c r="M51" s="2"/>
      <c r="N51" s="128"/>
    </row>
    <row r="52" spans="1:14" s="133" customFormat="1">
      <c r="A52" s="104"/>
      <c r="B52" s="122"/>
      <c r="C52" s="105"/>
      <c r="D52" s="106"/>
      <c r="E52" s="103"/>
      <c r="F52" s="105" t="str">
        <f t="shared" si="0"/>
        <v/>
      </c>
      <c r="G52" s="134"/>
      <c r="H52" s="2"/>
      <c r="I52" s="2"/>
      <c r="J52" s="2"/>
      <c r="K52" s="2"/>
      <c r="L52" s="2"/>
      <c r="M52" s="2"/>
      <c r="N52" s="128"/>
    </row>
    <row r="53" spans="1:14" s="133" customFormat="1">
      <c r="A53" s="104"/>
      <c r="B53" s="122"/>
      <c r="C53" s="105"/>
      <c r="D53" s="106"/>
      <c r="E53" s="103"/>
      <c r="F53" s="105" t="str">
        <f t="shared" si="0"/>
        <v/>
      </c>
      <c r="G53" s="134"/>
      <c r="H53" s="2"/>
      <c r="I53" s="2"/>
      <c r="J53" s="2"/>
      <c r="K53" s="2"/>
      <c r="L53" s="2"/>
      <c r="M53" s="2"/>
      <c r="N53" s="128"/>
    </row>
    <row r="54" spans="1:14" s="133" customFormat="1">
      <c r="A54" s="104"/>
      <c r="B54" s="122"/>
      <c r="C54" s="105"/>
      <c r="D54" s="106"/>
      <c r="E54" s="103"/>
      <c r="F54" s="105" t="str">
        <f t="shared" si="0"/>
        <v/>
      </c>
      <c r="G54" s="134"/>
      <c r="H54" s="2"/>
      <c r="I54" s="2"/>
      <c r="J54" s="2"/>
      <c r="K54" s="2"/>
      <c r="L54" s="2"/>
      <c r="M54" s="2"/>
      <c r="N54" s="128"/>
    </row>
    <row r="55" spans="1:14" s="133" customFormat="1">
      <c r="A55" s="104"/>
      <c r="B55" s="122"/>
      <c r="C55" s="105"/>
      <c r="D55" s="106"/>
      <c r="E55" s="103"/>
      <c r="F55" s="105" t="str">
        <f t="shared" si="0"/>
        <v/>
      </c>
      <c r="G55" s="134"/>
      <c r="H55" s="2"/>
      <c r="I55" s="2"/>
      <c r="J55" s="2"/>
      <c r="K55" s="2"/>
      <c r="L55" s="2"/>
      <c r="M55" s="2"/>
      <c r="N55" s="128"/>
    </row>
    <row r="56" spans="1:14" s="133" customFormat="1">
      <c r="A56" s="104"/>
      <c r="B56" s="122"/>
      <c r="C56" s="105"/>
      <c r="D56" s="106"/>
      <c r="E56" s="103"/>
      <c r="F56" s="105" t="str">
        <f t="shared" si="0"/>
        <v/>
      </c>
      <c r="G56" s="134"/>
      <c r="H56" s="2"/>
      <c r="I56" s="2"/>
      <c r="J56" s="2"/>
      <c r="K56" s="2"/>
      <c r="L56" s="2"/>
      <c r="M56" s="2"/>
      <c r="N56" s="128"/>
    </row>
    <row r="57" spans="1:14" s="133" customFormat="1">
      <c r="A57" s="104"/>
      <c r="B57" s="122"/>
      <c r="C57" s="105"/>
      <c r="D57" s="106"/>
      <c r="E57" s="103"/>
      <c r="F57" s="105" t="str">
        <f t="shared" si="0"/>
        <v/>
      </c>
      <c r="G57" s="134"/>
      <c r="H57" s="2"/>
      <c r="I57" s="2"/>
      <c r="J57" s="2"/>
      <c r="K57" s="2"/>
      <c r="L57" s="2"/>
      <c r="M57" s="2"/>
      <c r="N57" s="128"/>
    </row>
    <row r="58" spans="1:14" s="133" customFormat="1">
      <c r="A58" s="104"/>
      <c r="B58" s="122"/>
      <c r="C58" s="105"/>
      <c r="D58" s="106"/>
      <c r="E58" s="103"/>
      <c r="F58" s="105" t="str">
        <f t="shared" si="0"/>
        <v/>
      </c>
      <c r="G58" s="134"/>
      <c r="H58" s="2"/>
      <c r="I58" s="2"/>
      <c r="J58" s="2"/>
      <c r="K58" s="2"/>
      <c r="L58" s="2"/>
      <c r="M58" s="2"/>
      <c r="N58" s="128"/>
    </row>
    <row r="59" spans="1:14" s="133" customFormat="1">
      <c r="A59" s="104"/>
      <c r="B59" s="122"/>
      <c r="C59" s="105"/>
      <c r="D59" s="106"/>
      <c r="E59" s="103"/>
      <c r="F59" s="105" t="str">
        <f t="shared" si="0"/>
        <v/>
      </c>
      <c r="G59" s="134"/>
      <c r="H59" s="2"/>
      <c r="I59" s="2"/>
      <c r="J59" s="2"/>
      <c r="K59" s="2"/>
      <c r="L59" s="2"/>
      <c r="M59" s="2"/>
      <c r="N59" s="128"/>
    </row>
    <row r="60" spans="1:14" s="133" customFormat="1">
      <c r="A60" s="104"/>
      <c r="B60" s="122"/>
      <c r="C60" s="105"/>
      <c r="D60" s="106"/>
      <c r="E60" s="103"/>
      <c r="F60" s="105" t="str">
        <f t="shared" si="0"/>
        <v/>
      </c>
      <c r="G60" s="134"/>
      <c r="H60" s="2"/>
      <c r="I60" s="2"/>
      <c r="J60" s="2"/>
      <c r="K60" s="2"/>
      <c r="L60" s="2"/>
      <c r="M60" s="2"/>
      <c r="N60" s="128"/>
    </row>
    <row r="61" spans="1:14" s="133" customFormat="1">
      <c r="A61" s="104"/>
      <c r="B61" s="122"/>
      <c r="C61" s="105"/>
      <c r="D61" s="106"/>
      <c r="E61" s="103"/>
      <c r="F61" s="105" t="str">
        <f t="shared" si="0"/>
        <v/>
      </c>
      <c r="G61" s="134"/>
      <c r="H61" s="2"/>
      <c r="I61" s="2"/>
      <c r="J61" s="2"/>
      <c r="K61" s="2"/>
      <c r="L61" s="2"/>
      <c r="M61" s="2"/>
      <c r="N61" s="128"/>
    </row>
    <row r="62" spans="1:14" s="133" customFormat="1">
      <c r="A62" s="104"/>
      <c r="B62" s="122"/>
      <c r="C62" s="105"/>
      <c r="D62" s="106"/>
      <c r="E62" s="103"/>
      <c r="F62" s="105" t="str">
        <f t="shared" si="0"/>
        <v/>
      </c>
      <c r="G62" s="134"/>
      <c r="H62" s="2"/>
      <c r="I62" s="2"/>
      <c r="J62" s="2"/>
      <c r="K62" s="2"/>
      <c r="L62" s="2"/>
      <c r="M62" s="2"/>
      <c r="N62" s="128"/>
    </row>
    <row r="63" spans="1:14" s="133" customFormat="1">
      <c r="A63" s="104"/>
      <c r="B63" s="122"/>
      <c r="C63" s="105"/>
      <c r="D63" s="106"/>
      <c r="E63" s="103"/>
      <c r="F63" s="105" t="str">
        <f t="shared" si="0"/>
        <v/>
      </c>
      <c r="G63" s="134"/>
      <c r="H63" s="2"/>
      <c r="I63" s="2"/>
      <c r="J63" s="2"/>
      <c r="K63" s="2"/>
      <c r="L63" s="2"/>
      <c r="M63" s="2"/>
      <c r="N63" s="128"/>
    </row>
    <row r="64" spans="1:14" s="133" customFormat="1">
      <c r="A64" s="104"/>
      <c r="B64" s="122"/>
      <c r="C64" s="105"/>
      <c r="D64" s="106"/>
      <c r="E64" s="103"/>
      <c r="F64" s="105" t="str">
        <f t="shared" si="0"/>
        <v/>
      </c>
      <c r="G64" s="134"/>
      <c r="H64" s="2"/>
      <c r="I64" s="2"/>
      <c r="J64" s="2"/>
      <c r="K64" s="2"/>
      <c r="L64" s="2"/>
      <c r="M64" s="2"/>
      <c r="N64" s="128"/>
    </row>
    <row r="65" spans="1:14" s="133" customFormat="1">
      <c r="A65" s="104"/>
      <c r="B65" s="122"/>
      <c r="C65" s="105"/>
      <c r="D65" s="106"/>
      <c r="E65" s="103"/>
      <c r="F65" s="105" t="str">
        <f t="shared" si="0"/>
        <v/>
      </c>
      <c r="G65" s="134"/>
      <c r="H65" s="2"/>
      <c r="I65" s="2"/>
      <c r="J65" s="2"/>
      <c r="K65" s="2"/>
      <c r="L65" s="2"/>
      <c r="M65" s="2"/>
      <c r="N65" s="128"/>
    </row>
    <row r="66" spans="1:14" s="133" customFormat="1">
      <c r="A66" s="104"/>
      <c r="B66" s="122"/>
      <c r="C66" s="105"/>
      <c r="D66" s="106"/>
      <c r="E66" s="103"/>
      <c r="F66" s="105" t="str">
        <f t="shared" si="0"/>
        <v/>
      </c>
      <c r="G66" s="134"/>
      <c r="H66" s="2"/>
      <c r="I66" s="2"/>
      <c r="J66" s="2"/>
      <c r="K66" s="2"/>
      <c r="L66" s="2"/>
      <c r="M66" s="2"/>
      <c r="N66" s="128"/>
    </row>
    <row r="67" spans="1:14" s="133" customFormat="1">
      <c r="A67" s="104"/>
      <c r="B67" s="122"/>
      <c r="C67" s="105"/>
      <c r="D67" s="106"/>
      <c r="E67" s="103"/>
      <c r="F67" s="105" t="str">
        <f t="shared" ref="F67:F130" si="5">B67&amp;C67</f>
        <v/>
      </c>
      <c r="G67" s="134"/>
      <c r="H67" s="2"/>
      <c r="I67" s="2"/>
      <c r="J67" s="2"/>
      <c r="K67" s="2"/>
      <c r="L67" s="2"/>
      <c r="M67" s="2"/>
      <c r="N67" s="128"/>
    </row>
    <row r="68" spans="1:14" s="133" customFormat="1">
      <c r="A68" s="104"/>
      <c r="B68" s="122"/>
      <c r="C68" s="105"/>
      <c r="D68" s="106"/>
      <c r="E68" s="103"/>
      <c r="F68" s="105" t="str">
        <f t="shared" si="5"/>
        <v/>
      </c>
      <c r="G68" s="134"/>
      <c r="H68" s="2"/>
      <c r="I68" s="2"/>
      <c r="J68" s="2"/>
      <c r="K68" s="2"/>
      <c r="L68" s="2"/>
      <c r="M68" s="2"/>
      <c r="N68" s="128"/>
    </row>
    <row r="69" spans="1:14" s="133" customFormat="1">
      <c r="A69" s="104"/>
      <c r="B69" s="122"/>
      <c r="C69" s="105"/>
      <c r="D69" s="106"/>
      <c r="E69" s="103"/>
      <c r="F69" s="105" t="str">
        <f t="shared" si="5"/>
        <v/>
      </c>
      <c r="G69" s="134"/>
      <c r="H69" s="2"/>
      <c r="I69" s="2"/>
      <c r="J69" s="2"/>
      <c r="K69" s="2"/>
      <c r="L69" s="2"/>
      <c r="M69" s="2"/>
      <c r="N69" s="128"/>
    </row>
    <row r="70" spans="1:14" s="133" customFormat="1">
      <c r="A70" s="104"/>
      <c r="B70" s="122"/>
      <c r="C70" s="105"/>
      <c r="D70" s="106"/>
      <c r="E70" s="103"/>
      <c r="F70" s="105" t="str">
        <f t="shared" si="5"/>
        <v/>
      </c>
      <c r="G70" s="134"/>
      <c r="H70" s="2"/>
      <c r="I70" s="2"/>
      <c r="J70" s="2"/>
      <c r="K70" s="2"/>
      <c r="L70" s="2"/>
      <c r="M70" s="2"/>
      <c r="N70" s="128"/>
    </row>
    <row r="71" spans="1:14" s="133" customFormat="1">
      <c r="A71" s="104"/>
      <c r="B71" s="122"/>
      <c r="C71" s="105"/>
      <c r="D71" s="106"/>
      <c r="E71" s="103"/>
      <c r="F71" s="105" t="str">
        <f t="shared" si="5"/>
        <v/>
      </c>
      <c r="G71" s="134"/>
      <c r="H71" s="2"/>
      <c r="I71" s="2"/>
      <c r="J71" s="2"/>
      <c r="K71" s="2"/>
      <c r="L71" s="2"/>
      <c r="M71" s="2"/>
      <c r="N71" s="128"/>
    </row>
    <row r="72" spans="1:14" s="133" customFormat="1">
      <c r="A72" s="104"/>
      <c r="B72" s="122"/>
      <c r="C72" s="105"/>
      <c r="D72" s="106"/>
      <c r="E72" s="103"/>
      <c r="F72" s="105" t="str">
        <f t="shared" si="5"/>
        <v/>
      </c>
      <c r="G72" s="134"/>
      <c r="H72" s="2"/>
      <c r="I72" s="2"/>
      <c r="J72" s="2"/>
      <c r="K72" s="2"/>
      <c r="L72" s="2"/>
      <c r="M72" s="2"/>
      <c r="N72" s="128"/>
    </row>
    <row r="73" spans="1:14" s="133" customFormat="1">
      <c r="A73" s="104"/>
      <c r="B73" s="122"/>
      <c r="C73" s="105"/>
      <c r="D73" s="106"/>
      <c r="E73" s="103"/>
      <c r="F73" s="105" t="str">
        <f t="shared" si="5"/>
        <v/>
      </c>
      <c r="G73" s="134"/>
      <c r="H73" s="2"/>
      <c r="I73" s="2"/>
      <c r="J73" s="2"/>
      <c r="K73" s="2"/>
      <c r="L73" s="2"/>
      <c r="M73" s="2"/>
      <c r="N73" s="128"/>
    </row>
    <row r="74" spans="1:14" s="133" customFormat="1">
      <c r="A74" s="104"/>
      <c r="B74" s="122"/>
      <c r="C74" s="105"/>
      <c r="D74" s="106"/>
      <c r="E74" s="103"/>
      <c r="F74" s="105" t="str">
        <f t="shared" si="5"/>
        <v/>
      </c>
      <c r="G74" s="134"/>
      <c r="H74" s="2"/>
      <c r="I74" s="2"/>
      <c r="J74" s="2"/>
      <c r="K74" s="2"/>
      <c r="L74" s="2"/>
      <c r="M74" s="2"/>
      <c r="N74" s="128"/>
    </row>
    <row r="75" spans="1:14" s="133" customFormat="1">
      <c r="A75" s="104"/>
      <c r="B75" s="122"/>
      <c r="C75" s="105"/>
      <c r="D75" s="106"/>
      <c r="E75" s="103"/>
      <c r="F75" s="105" t="str">
        <f t="shared" si="5"/>
        <v/>
      </c>
      <c r="G75" s="134"/>
      <c r="H75" s="2"/>
      <c r="I75" s="2"/>
      <c r="J75" s="2"/>
      <c r="K75" s="2"/>
      <c r="L75" s="2"/>
      <c r="M75" s="2"/>
      <c r="N75" s="128"/>
    </row>
    <row r="76" spans="1:14" s="133" customFormat="1">
      <c r="A76" s="104"/>
      <c r="B76" s="122"/>
      <c r="C76" s="105"/>
      <c r="D76" s="106"/>
      <c r="E76" s="103"/>
      <c r="F76" s="105" t="str">
        <f t="shared" si="5"/>
        <v/>
      </c>
      <c r="G76" s="134"/>
      <c r="H76" s="2"/>
      <c r="I76" s="2"/>
      <c r="J76" s="2"/>
      <c r="K76" s="2"/>
      <c r="L76" s="2"/>
      <c r="M76" s="2"/>
      <c r="N76" s="128"/>
    </row>
    <row r="77" spans="1:14" s="133" customFormat="1">
      <c r="A77" s="104"/>
      <c r="B77" s="122"/>
      <c r="C77" s="105"/>
      <c r="D77" s="106"/>
      <c r="E77" s="103"/>
      <c r="F77" s="105" t="str">
        <f t="shared" si="5"/>
        <v/>
      </c>
      <c r="G77" s="134"/>
      <c r="H77" s="2"/>
      <c r="I77" s="2"/>
      <c r="J77" s="2"/>
      <c r="K77" s="2"/>
      <c r="L77" s="2"/>
      <c r="M77" s="2"/>
      <c r="N77" s="128"/>
    </row>
    <row r="78" spans="1:14" s="133" customFormat="1">
      <c r="A78" s="104"/>
      <c r="B78" s="122"/>
      <c r="C78" s="105"/>
      <c r="D78" s="106"/>
      <c r="E78" s="103"/>
      <c r="F78" s="105" t="str">
        <f t="shared" si="5"/>
        <v/>
      </c>
      <c r="G78" s="134"/>
      <c r="H78" s="2"/>
      <c r="I78" s="2"/>
      <c r="J78" s="2"/>
      <c r="K78" s="2"/>
      <c r="L78" s="2"/>
      <c r="M78" s="2"/>
      <c r="N78" s="128"/>
    </row>
    <row r="79" spans="1:14" s="133" customFormat="1">
      <c r="A79" s="104"/>
      <c r="B79" s="122"/>
      <c r="C79" s="105"/>
      <c r="D79" s="106"/>
      <c r="E79" s="103"/>
      <c r="F79" s="105" t="str">
        <f t="shared" si="5"/>
        <v/>
      </c>
      <c r="G79" s="134"/>
      <c r="H79" s="2"/>
      <c r="I79" s="2"/>
      <c r="J79" s="2"/>
      <c r="K79" s="2"/>
      <c r="L79" s="2"/>
      <c r="M79" s="2"/>
      <c r="N79" s="128"/>
    </row>
    <row r="80" spans="1:14" s="133" customFormat="1">
      <c r="A80" s="104"/>
      <c r="B80" s="122"/>
      <c r="C80" s="105"/>
      <c r="D80" s="106"/>
      <c r="E80" s="103"/>
      <c r="F80" s="105" t="str">
        <f t="shared" si="5"/>
        <v/>
      </c>
      <c r="G80" s="134"/>
      <c r="H80" s="2"/>
      <c r="I80" s="2"/>
      <c r="J80" s="2"/>
      <c r="K80" s="2"/>
      <c r="L80" s="2"/>
      <c r="M80" s="2"/>
      <c r="N80" s="128"/>
    </row>
    <row r="81" spans="1:14" s="133" customFormat="1">
      <c r="A81" s="104"/>
      <c r="B81" s="122"/>
      <c r="C81" s="105"/>
      <c r="D81" s="106"/>
      <c r="E81" s="103"/>
      <c r="F81" s="105" t="str">
        <f t="shared" si="5"/>
        <v/>
      </c>
      <c r="G81" s="134"/>
      <c r="H81" s="2"/>
      <c r="I81" s="2"/>
      <c r="J81" s="2"/>
      <c r="K81" s="2"/>
      <c r="L81" s="2"/>
      <c r="M81" s="2"/>
      <c r="N81" s="128"/>
    </row>
    <row r="82" spans="1:14" s="133" customFormat="1">
      <c r="A82" s="104"/>
      <c r="B82" s="122"/>
      <c r="C82" s="105"/>
      <c r="D82" s="106"/>
      <c r="E82" s="103"/>
      <c r="F82" s="105" t="str">
        <f t="shared" si="5"/>
        <v/>
      </c>
      <c r="G82" s="134"/>
      <c r="H82" s="2"/>
      <c r="I82" s="2"/>
      <c r="J82" s="2"/>
      <c r="K82" s="2"/>
      <c r="L82" s="2"/>
      <c r="M82" s="2"/>
      <c r="N82" s="128"/>
    </row>
    <row r="83" spans="1:14" s="133" customFormat="1">
      <c r="A83" s="104"/>
      <c r="B83" s="122"/>
      <c r="C83" s="105"/>
      <c r="D83" s="106"/>
      <c r="E83" s="103"/>
      <c r="F83" s="105" t="str">
        <f t="shared" si="5"/>
        <v/>
      </c>
      <c r="G83" s="134"/>
      <c r="H83" s="2"/>
      <c r="I83" s="2"/>
      <c r="J83" s="2"/>
      <c r="K83" s="2"/>
      <c r="L83" s="2"/>
      <c r="M83" s="2"/>
      <c r="N83" s="128"/>
    </row>
    <row r="84" spans="1:14" s="133" customFormat="1">
      <c r="A84" s="104"/>
      <c r="B84" s="122"/>
      <c r="C84" s="105"/>
      <c r="D84" s="106"/>
      <c r="E84" s="103"/>
      <c r="F84" s="105" t="str">
        <f t="shared" si="5"/>
        <v/>
      </c>
      <c r="G84" s="134"/>
      <c r="H84" s="2"/>
      <c r="I84" s="2"/>
      <c r="J84" s="2"/>
      <c r="K84" s="2"/>
      <c r="L84" s="2"/>
      <c r="M84" s="2"/>
      <c r="N84" s="128"/>
    </row>
    <row r="85" spans="1:14" s="133" customFormat="1">
      <c r="A85" s="104"/>
      <c r="B85" s="122"/>
      <c r="C85" s="105"/>
      <c r="D85" s="106"/>
      <c r="E85" s="103"/>
      <c r="F85" s="105" t="str">
        <f t="shared" si="5"/>
        <v/>
      </c>
      <c r="G85" s="134"/>
      <c r="H85" s="2"/>
      <c r="I85" s="2"/>
      <c r="J85" s="2"/>
      <c r="K85" s="2"/>
      <c r="L85" s="2"/>
      <c r="M85" s="2"/>
      <c r="N85" s="128"/>
    </row>
    <row r="86" spans="1:14" s="133" customFormat="1">
      <c r="A86" s="104"/>
      <c r="B86" s="122"/>
      <c r="C86" s="105"/>
      <c r="D86" s="106"/>
      <c r="E86" s="103"/>
      <c r="F86" s="105" t="str">
        <f t="shared" si="5"/>
        <v/>
      </c>
      <c r="G86" s="134"/>
      <c r="H86" s="2"/>
      <c r="I86" s="2"/>
      <c r="J86" s="2"/>
      <c r="K86" s="2"/>
      <c r="L86" s="2"/>
      <c r="M86" s="2"/>
      <c r="N86" s="128"/>
    </row>
    <row r="87" spans="1:14" s="133" customFormat="1">
      <c r="A87" s="104"/>
      <c r="B87" s="122"/>
      <c r="C87" s="105"/>
      <c r="D87" s="106"/>
      <c r="E87" s="103"/>
      <c r="F87" s="105" t="str">
        <f t="shared" si="5"/>
        <v/>
      </c>
      <c r="G87" s="134"/>
      <c r="H87" s="2"/>
      <c r="I87" s="2"/>
      <c r="J87" s="2"/>
      <c r="K87" s="2"/>
      <c r="L87" s="2"/>
      <c r="M87" s="2"/>
      <c r="N87" s="128"/>
    </row>
    <row r="88" spans="1:14" s="133" customFormat="1">
      <c r="A88" s="104"/>
      <c r="B88" s="122"/>
      <c r="C88" s="105"/>
      <c r="D88" s="106"/>
      <c r="E88" s="103"/>
      <c r="F88" s="105" t="str">
        <f t="shared" si="5"/>
        <v/>
      </c>
      <c r="G88" s="134"/>
      <c r="H88" s="2"/>
      <c r="I88" s="2"/>
      <c r="J88" s="2"/>
      <c r="K88" s="2"/>
      <c r="L88" s="2"/>
      <c r="M88" s="2"/>
      <c r="N88" s="128"/>
    </row>
    <row r="89" spans="1:14" s="133" customFormat="1">
      <c r="A89" s="104"/>
      <c r="B89" s="122"/>
      <c r="C89" s="105"/>
      <c r="D89" s="106"/>
      <c r="E89" s="103"/>
      <c r="F89" s="105" t="str">
        <f t="shared" si="5"/>
        <v/>
      </c>
      <c r="G89" s="134"/>
      <c r="H89" s="2"/>
      <c r="I89" s="2"/>
      <c r="J89" s="2"/>
      <c r="K89" s="2"/>
      <c r="L89" s="2"/>
      <c r="M89" s="2"/>
      <c r="N89" s="128"/>
    </row>
    <row r="90" spans="1:14" s="133" customFormat="1">
      <c r="A90" s="104"/>
      <c r="B90" s="122"/>
      <c r="C90" s="105"/>
      <c r="D90" s="106"/>
      <c r="E90" s="103"/>
      <c r="F90" s="105" t="str">
        <f t="shared" si="5"/>
        <v/>
      </c>
      <c r="G90" s="134"/>
      <c r="H90" s="2"/>
      <c r="I90" s="2"/>
      <c r="J90" s="2"/>
      <c r="K90" s="2"/>
      <c r="L90" s="2"/>
      <c r="M90" s="2"/>
      <c r="N90" s="128"/>
    </row>
    <row r="91" spans="1:14" s="133" customFormat="1">
      <c r="A91" s="104"/>
      <c r="B91" s="122"/>
      <c r="C91" s="105"/>
      <c r="D91" s="106"/>
      <c r="E91" s="103"/>
      <c r="F91" s="105" t="str">
        <f t="shared" si="5"/>
        <v/>
      </c>
      <c r="G91" s="134"/>
      <c r="H91" s="2"/>
      <c r="I91" s="2"/>
      <c r="J91" s="2"/>
      <c r="K91" s="2"/>
      <c r="L91" s="2"/>
      <c r="M91" s="2"/>
      <c r="N91" s="128"/>
    </row>
    <row r="92" spans="1:14" s="133" customFormat="1">
      <c r="A92" s="104"/>
      <c r="B92" s="122"/>
      <c r="C92" s="105"/>
      <c r="D92" s="106"/>
      <c r="E92" s="103"/>
      <c r="F92" s="105" t="str">
        <f t="shared" si="5"/>
        <v/>
      </c>
      <c r="G92" s="134"/>
      <c r="H92" s="2"/>
      <c r="I92" s="2"/>
      <c r="J92" s="2"/>
      <c r="K92" s="2"/>
      <c r="L92" s="2"/>
      <c r="M92" s="2"/>
      <c r="N92" s="128"/>
    </row>
    <row r="93" spans="1:14" s="133" customFormat="1">
      <c r="A93" s="104"/>
      <c r="B93" s="122"/>
      <c r="C93" s="105"/>
      <c r="D93" s="106"/>
      <c r="E93" s="103"/>
      <c r="F93" s="105" t="str">
        <f t="shared" si="5"/>
        <v/>
      </c>
      <c r="G93" s="134"/>
      <c r="H93" s="2"/>
      <c r="I93" s="2"/>
      <c r="J93" s="2"/>
      <c r="K93" s="2"/>
      <c r="L93" s="2"/>
      <c r="M93" s="2"/>
      <c r="N93" s="128"/>
    </row>
    <row r="94" spans="1:14" s="133" customFormat="1">
      <c r="A94" s="104"/>
      <c r="B94" s="122"/>
      <c r="C94" s="105"/>
      <c r="D94" s="106"/>
      <c r="E94" s="103"/>
      <c r="F94" s="105" t="str">
        <f t="shared" si="5"/>
        <v/>
      </c>
      <c r="G94" s="134"/>
      <c r="H94" s="2"/>
      <c r="I94" s="2"/>
      <c r="J94" s="2"/>
      <c r="K94" s="2"/>
      <c r="L94" s="2"/>
      <c r="M94" s="2"/>
      <c r="N94" s="128"/>
    </row>
    <row r="95" spans="1:14" s="133" customFormat="1">
      <c r="A95" s="104"/>
      <c r="B95" s="122"/>
      <c r="C95" s="105"/>
      <c r="D95" s="106"/>
      <c r="E95" s="103"/>
      <c r="F95" s="105" t="str">
        <f t="shared" si="5"/>
        <v/>
      </c>
      <c r="G95" s="134"/>
      <c r="H95" s="2"/>
      <c r="I95" s="2"/>
      <c r="J95" s="2"/>
      <c r="K95" s="2"/>
      <c r="L95" s="2"/>
      <c r="M95" s="2"/>
      <c r="N95" s="128"/>
    </row>
    <row r="96" spans="1:14" s="133" customFormat="1">
      <c r="A96" s="104"/>
      <c r="B96" s="122"/>
      <c r="C96" s="105"/>
      <c r="D96" s="106"/>
      <c r="E96" s="103"/>
      <c r="F96" s="105" t="str">
        <f t="shared" si="5"/>
        <v/>
      </c>
      <c r="G96" s="134"/>
      <c r="H96" s="2"/>
      <c r="I96" s="2"/>
      <c r="J96" s="2"/>
      <c r="K96" s="2"/>
      <c r="L96" s="2"/>
      <c r="M96" s="2"/>
      <c r="N96" s="128"/>
    </row>
    <row r="97" spans="1:14" s="133" customFormat="1">
      <c r="A97" s="104"/>
      <c r="B97" s="122"/>
      <c r="C97" s="105"/>
      <c r="D97" s="106"/>
      <c r="E97" s="103"/>
      <c r="F97" s="105" t="str">
        <f t="shared" si="5"/>
        <v/>
      </c>
      <c r="G97" s="134"/>
      <c r="H97" s="2"/>
      <c r="I97" s="2"/>
      <c r="J97" s="2"/>
      <c r="K97" s="2"/>
      <c r="L97" s="2"/>
      <c r="M97" s="2"/>
      <c r="N97" s="128"/>
    </row>
    <row r="98" spans="1:14" s="133" customFormat="1">
      <c r="A98" s="104"/>
      <c r="B98" s="122"/>
      <c r="C98" s="105"/>
      <c r="D98" s="106"/>
      <c r="E98" s="103"/>
      <c r="F98" s="105" t="str">
        <f t="shared" si="5"/>
        <v/>
      </c>
      <c r="G98" s="134"/>
      <c r="H98" s="2"/>
      <c r="I98" s="2"/>
      <c r="J98" s="2"/>
      <c r="K98" s="2"/>
      <c r="L98" s="2"/>
      <c r="M98" s="2"/>
      <c r="N98" s="128"/>
    </row>
    <row r="99" spans="1:14" s="133" customFormat="1">
      <c r="A99" s="104"/>
      <c r="B99" s="122"/>
      <c r="C99" s="105"/>
      <c r="D99" s="106"/>
      <c r="E99" s="103"/>
      <c r="F99" s="105" t="str">
        <f t="shared" si="5"/>
        <v/>
      </c>
      <c r="G99" s="134"/>
      <c r="H99" s="2"/>
      <c r="I99" s="2"/>
      <c r="J99" s="2"/>
      <c r="K99" s="2"/>
      <c r="L99" s="2"/>
      <c r="M99" s="2"/>
      <c r="N99" s="128"/>
    </row>
    <row r="100" spans="1:14" s="133" customFormat="1">
      <c r="A100" s="104"/>
      <c r="B100" s="122"/>
      <c r="C100" s="105"/>
      <c r="D100" s="106"/>
      <c r="E100" s="103"/>
      <c r="F100" s="105" t="str">
        <f t="shared" si="5"/>
        <v/>
      </c>
      <c r="G100" s="134"/>
      <c r="H100" s="2"/>
      <c r="I100" s="2"/>
      <c r="J100" s="2"/>
      <c r="K100" s="2"/>
      <c r="L100" s="2"/>
      <c r="M100" s="2"/>
      <c r="N100" s="128"/>
    </row>
    <row r="101" spans="1:14" s="133" customFormat="1">
      <c r="A101" s="104"/>
      <c r="B101" s="122"/>
      <c r="C101" s="105"/>
      <c r="D101" s="106"/>
      <c r="E101" s="103"/>
      <c r="F101" s="105" t="str">
        <f t="shared" si="5"/>
        <v/>
      </c>
      <c r="G101" s="134"/>
      <c r="H101" s="2"/>
      <c r="I101" s="2"/>
      <c r="J101" s="2"/>
      <c r="K101" s="2"/>
      <c r="L101" s="2"/>
      <c r="M101" s="2"/>
      <c r="N101" s="128"/>
    </row>
    <row r="102" spans="1:14" s="133" customFormat="1">
      <c r="A102" s="104"/>
      <c r="B102" s="122"/>
      <c r="C102" s="105"/>
      <c r="D102" s="106"/>
      <c r="E102" s="103"/>
      <c r="F102" s="105" t="str">
        <f t="shared" si="5"/>
        <v/>
      </c>
      <c r="G102" s="134"/>
      <c r="H102" s="2"/>
      <c r="I102" s="2"/>
      <c r="J102" s="2"/>
      <c r="K102" s="2"/>
      <c r="L102" s="2"/>
      <c r="M102" s="2"/>
      <c r="N102" s="128"/>
    </row>
    <row r="103" spans="1:14" s="133" customFormat="1">
      <c r="A103" s="104"/>
      <c r="B103" s="122"/>
      <c r="C103" s="105"/>
      <c r="D103" s="106"/>
      <c r="E103" s="103"/>
      <c r="F103" s="105" t="str">
        <f t="shared" si="5"/>
        <v/>
      </c>
      <c r="G103" s="134"/>
      <c r="H103" s="2"/>
      <c r="I103" s="2"/>
      <c r="J103" s="2"/>
      <c r="K103" s="2"/>
      <c r="L103" s="2"/>
      <c r="M103" s="2"/>
      <c r="N103" s="128"/>
    </row>
    <row r="104" spans="1:14" s="133" customFormat="1">
      <c r="A104" s="104"/>
      <c r="B104" s="122"/>
      <c r="C104" s="105"/>
      <c r="D104" s="106"/>
      <c r="E104" s="103"/>
      <c r="F104" s="105" t="str">
        <f t="shared" si="5"/>
        <v/>
      </c>
      <c r="G104" s="134"/>
      <c r="H104" s="2"/>
      <c r="I104" s="2"/>
      <c r="J104" s="2"/>
      <c r="K104" s="2"/>
      <c r="L104" s="2"/>
      <c r="M104" s="2"/>
      <c r="N104" s="128"/>
    </row>
    <row r="105" spans="1:14" s="133" customFormat="1">
      <c r="A105" s="104"/>
      <c r="B105" s="122"/>
      <c r="C105" s="105"/>
      <c r="D105" s="106"/>
      <c r="E105" s="103"/>
      <c r="F105" s="105" t="str">
        <f t="shared" si="5"/>
        <v/>
      </c>
      <c r="G105" s="134"/>
      <c r="H105" s="2"/>
      <c r="I105" s="2"/>
      <c r="J105" s="2"/>
      <c r="K105" s="2"/>
      <c r="L105" s="2"/>
      <c r="M105" s="2"/>
      <c r="N105" s="128"/>
    </row>
    <row r="106" spans="1:14" s="133" customFormat="1">
      <c r="A106" s="104"/>
      <c r="B106" s="122"/>
      <c r="C106" s="105"/>
      <c r="D106" s="106"/>
      <c r="E106" s="103"/>
      <c r="F106" s="105" t="str">
        <f t="shared" si="5"/>
        <v/>
      </c>
      <c r="G106" s="134"/>
      <c r="H106" s="2"/>
      <c r="I106" s="2"/>
      <c r="J106" s="2"/>
      <c r="K106" s="2"/>
      <c r="L106" s="2"/>
      <c r="M106" s="2"/>
      <c r="N106" s="128"/>
    </row>
    <row r="107" spans="1:14" s="133" customFormat="1">
      <c r="A107" s="104"/>
      <c r="B107" s="122"/>
      <c r="C107" s="105"/>
      <c r="D107" s="106"/>
      <c r="E107" s="103"/>
      <c r="F107" s="105" t="str">
        <f t="shared" si="5"/>
        <v/>
      </c>
      <c r="G107" s="134"/>
      <c r="H107" s="2"/>
      <c r="I107" s="2"/>
      <c r="J107" s="2"/>
      <c r="K107" s="2"/>
      <c r="L107" s="2"/>
      <c r="M107" s="2"/>
      <c r="N107" s="128"/>
    </row>
    <row r="108" spans="1:14" s="133" customFormat="1">
      <c r="A108" s="104"/>
      <c r="B108" s="122"/>
      <c r="C108" s="105"/>
      <c r="D108" s="106"/>
      <c r="E108" s="103"/>
      <c r="F108" s="105" t="str">
        <f t="shared" si="5"/>
        <v/>
      </c>
      <c r="G108" s="134"/>
      <c r="H108" s="2"/>
      <c r="I108" s="2"/>
      <c r="J108" s="2"/>
      <c r="K108" s="2"/>
      <c r="L108" s="2"/>
      <c r="M108" s="2"/>
      <c r="N108" s="128"/>
    </row>
    <row r="109" spans="1:14" s="133" customFormat="1">
      <c r="A109" s="104"/>
      <c r="B109" s="122"/>
      <c r="C109" s="105"/>
      <c r="D109" s="106"/>
      <c r="E109" s="103"/>
      <c r="F109" s="105" t="str">
        <f t="shared" si="5"/>
        <v/>
      </c>
      <c r="G109" s="134"/>
      <c r="H109" s="2"/>
      <c r="I109" s="2"/>
      <c r="J109" s="2"/>
      <c r="K109" s="2"/>
      <c r="L109" s="2"/>
      <c r="M109" s="2"/>
      <c r="N109" s="128"/>
    </row>
    <row r="110" spans="1:14" s="133" customFormat="1">
      <c r="A110" s="104"/>
      <c r="B110" s="122"/>
      <c r="C110" s="105"/>
      <c r="D110" s="106"/>
      <c r="E110" s="103"/>
      <c r="F110" s="105" t="str">
        <f t="shared" si="5"/>
        <v/>
      </c>
      <c r="G110" s="134"/>
      <c r="H110" s="2"/>
      <c r="I110" s="2"/>
      <c r="J110" s="2"/>
      <c r="K110" s="2"/>
      <c r="L110" s="2"/>
      <c r="M110" s="2"/>
      <c r="N110" s="128"/>
    </row>
    <row r="111" spans="1:14" s="133" customFormat="1">
      <c r="A111" s="104"/>
      <c r="B111" s="122"/>
      <c r="C111" s="105"/>
      <c r="D111" s="106"/>
      <c r="E111" s="103"/>
      <c r="F111" s="105" t="str">
        <f t="shared" si="5"/>
        <v/>
      </c>
      <c r="G111" s="134"/>
      <c r="H111" s="2"/>
      <c r="I111" s="2"/>
      <c r="J111" s="2"/>
      <c r="K111" s="2"/>
      <c r="L111" s="2"/>
      <c r="M111" s="2"/>
      <c r="N111" s="128"/>
    </row>
    <row r="112" spans="1:14" s="133" customFormat="1">
      <c r="A112" s="104"/>
      <c r="B112" s="122"/>
      <c r="C112" s="105"/>
      <c r="D112" s="106"/>
      <c r="E112" s="103"/>
      <c r="F112" s="105" t="str">
        <f t="shared" si="5"/>
        <v/>
      </c>
      <c r="G112" s="134"/>
      <c r="H112" s="2"/>
      <c r="I112" s="2"/>
      <c r="J112" s="2"/>
      <c r="K112" s="2"/>
      <c r="L112" s="2"/>
      <c r="M112" s="2"/>
      <c r="N112" s="128"/>
    </row>
    <row r="113" spans="1:14" s="133" customFormat="1">
      <c r="A113" s="104"/>
      <c r="B113" s="122"/>
      <c r="C113" s="105"/>
      <c r="D113" s="106"/>
      <c r="E113" s="103"/>
      <c r="F113" s="105" t="str">
        <f t="shared" si="5"/>
        <v/>
      </c>
      <c r="G113" s="134"/>
      <c r="H113" s="2"/>
      <c r="I113" s="2"/>
      <c r="J113" s="2"/>
      <c r="K113" s="2"/>
      <c r="L113" s="2"/>
      <c r="M113" s="2"/>
      <c r="N113" s="128"/>
    </row>
    <row r="114" spans="1:14" s="133" customFormat="1">
      <c r="A114" s="104"/>
      <c r="B114" s="122"/>
      <c r="C114" s="105"/>
      <c r="D114" s="106"/>
      <c r="E114" s="103"/>
      <c r="F114" s="105" t="str">
        <f t="shared" si="5"/>
        <v/>
      </c>
      <c r="G114" s="134"/>
      <c r="H114" s="2"/>
      <c r="I114" s="2"/>
      <c r="J114" s="2"/>
      <c r="K114" s="2"/>
      <c r="L114" s="2"/>
      <c r="M114" s="2"/>
      <c r="N114" s="128"/>
    </row>
    <row r="115" spans="1:14" s="133" customFormat="1">
      <c r="A115" s="104"/>
      <c r="B115" s="122"/>
      <c r="C115" s="105"/>
      <c r="D115" s="106"/>
      <c r="E115" s="103"/>
      <c r="F115" s="105" t="str">
        <f t="shared" si="5"/>
        <v/>
      </c>
      <c r="G115" s="134"/>
      <c r="H115" s="2"/>
      <c r="I115" s="2"/>
      <c r="J115" s="2"/>
      <c r="K115" s="2"/>
      <c r="L115" s="2"/>
      <c r="M115" s="2"/>
      <c r="N115" s="128"/>
    </row>
    <row r="116" spans="1:14" s="133" customFormat="1">
      <c r="A116" s="104"/>
      <c r="B116" s="122"/>
      <c r="C116" s="105"/>
      <c r="D116" s="106"/>
      <c r="E116" s="103"/>
      <c r="F116" s="105" t="str">
        <f t="shared" si="5"/>
        <v/>
      </c>
      <c r="G116" s="134"/>
      <c r="H116" s="2"/>
      <c r="I116" s="2"/>
      <c r="J116" s="2"/>
      <c r="K116" s="2"/>
      <c r="L116" s="2"/>
      <c r="M116" s="2"/>
      <c r="N116" s="128"/>
    </row>
    <row r="117" spans="1:14" s="133" customFormat="1">
      <c r="A117" s="104"/>
      <c r="B117" s="122"/>
      <c r="C117" s="105"/>
      <c r="D117" s="106"/>
      <c r="E117" s="103"/>
      <c r="F117" s="105" t="str">
        <f t="shared" si="5"/>
        <v/>
      </c>
      <c r="G117" s="134"/>
      <c r="H117" s="2"/>
      <c r="I117" s="2"/>
      <c r="J117" s="2"/>
      <c r="K117" s="2"/>
      <c r="L117" s="2"/>
      <c r="M117" s="2"/>
      <c r="N117" s="128"/>
    </row>
    <row r="118" spans="1:14" s="133" customFormat="1">
      <c r="A118" s="104"/>
      <c r="B118" s="122"/>
      <c r="C118" s="105"/>
      <c r="D118" s="106"/>
      <c r="E118" s="103"/>
      <c r="F118" s="105" t="str">
        <f t="shared" si="5"/>
        <v/>
      </c>
      <c r="G118" s="134"/>
      <c r="H118" s="2"/>
      <c r="I118" s="2"/>
      <c r="J118" s="2"/>
      <c r="K118" s="2"/>
      <c r="L118" s="2"/>
      <c r="M118" s="2"/>
      <c r="N118" s="128"/>
    </row>
    <row r="119" spans="1:14" s="133" customFormat="1">
      <c r="A119" s="104"/>
      <c r="B119" s="122"/>
      <c r="C119" s="105"/>
      <c r="D119" s="106"/>
      <c r="E119" s="103"/>
      <c r="F119" s="105" t="str">
        <f t="shared" si="5"/>
        <v/>
      </c>
      <c r="G119" s="134"/>
      <c r="H119" s="2"/>
      <c r="I119" s="2"/>
      <c r="J119" s="2"/>
      <c r="K119" s="2"/>
      <c r="L119" s="2"/>
      <c r="M119" s="2"/>
      <c r="N119" s="128"/>
    </row>
    <row r="120" spans="1:14" s="133" customFormat="1">
      <c r="A120" s="104"/>
      <c r="B120" s="122"/>
      <c r="C120" s="105"/>
      <c r="D120" s="106"/>
      <c r="E120" s="103"/>
      <c r="F120" s="105" t="str">
        <f t="shared" si="5"/>
        <v/>
      </c>
      <c r="G120" s="134"/>
      <c r="H120" s="2"/>
      <c r="I120" s="2"/>
      <c r="J120" s="2"/>
      <c r="K120" s="2"/>
      <c r="L120" s="2"/>
      <c r="M120" s="2"/>
      <c r="N120" s="128"/>
    </row>
    <row r="121" spans="1:14" s="133" customFormat="1">
      <c r="A121" s="104"/>
      <c r="B121" s="122"/>
      <c r="C121" s="105"/>
      <c r="D121" s="106"/>
      <c r="E121" s="103"/>
      <c r="F121" s="105" t="str">
        <f t="shared" si="5"/>
        <v/>
      </c>
      <c r="G121" s="134"/>
      <c r="H121" s="2"/>
      <c r="I121" s="2"/>
      <c r="J121" s="2"/>
      <c r="K121" s="2"/>
      <c r="L121" s="2"/>
      <c r="M121" s="2"/>
      <c r="N121" s="128"/>
    </row>
    <row r="122" spans="1:14" s="133" customFormat="1">
      <c r="A122" s="104"/>
      <c r="B122" s="122"/>
      <c r="C122" s="105"/>
      <c r="D122" s="106"/>
      <c r="E122" s="103"/>
      <c r="F122" s="105" t="str">
        <f t="shared" si="5"/>
        <v/>
      </c>
      <c r="G122" s="134"/>
      <c r="H122" s="2"/>
      <c r="I122" s="2"/>
      <c r="J122" s="2"/>
      <c r="K122" s="2"/>
      <c r="L122" s="2"/>
      <c r="M122" s="2"/>
      <c r="N122" s="128"/>
    </row>
    <row r="123" spans="1:14" s="133" customFormat="1">
      <c r="A123" s="104"/>
      <c r="B123" s="122"/>
      <c r="C123" s="105"/>
      <c r="D123" s="106"/>
      <c r="E123" s="103"/>
      <c r="F123" s="105" t="str">
        <f t="shared" si="5"/>
        <v/>
      </c>
      <c r="G123" s="134"/>
      <c r="H123" s="2"/>
      <c r="I123" s="2"/>
      <c r="J123" s="2"/>
      <c r="K123" s="2"/>
      <c r="L123" s="2"/>
      <c r="M123" s="2"/>
      <c r="N123" s="128"/>
    </row>
    <row r="124" spans="1:14" s="133" customFormat="1">
      <c r="A124" s="104"/>
      <c r="B124" s="122"/>
      <c r="C124" s="105"/>
      <c r="D124" s="106"/>
      <c r="E124" s="103"/>
      <c r="F124" s="105" t="str">
        <f t="shared" si="5"/>
        <v/>
      </c>
      <c r="G124" s="134"/>
      <c r="H124" s="2"/>
      <c r="I124" s="2"/>
      <c r="J124" s="2"/>
      <c r="K124" s="2"/>
      <c r="L124" s="2"/>
      <c r="M124" s="2"/>
      <c r="N124" s="128"/>
    </row>
    <row r="125" spans="1:14" s="133" customFormat="1">
      <c r="A125" s="104"/>
      <c r="B125" s="122"/>
      <c r="C125" s="105"/>
      <c r="D125" s="106"/>
      <c r="E125" s="103"/>
      <c r="F125" s="105" t="str">
        <f t="shared" si="5"/>
        <v/>
      </c>
      <c r="G125" s="134"/>
      <c r="H125" s="2"/>
      <c r="I125" s="2"/>
      <c r="J125" s="2"/>
      <c r="K125" s="2"/>
      <c r="L125" s="2"/>
      <c r="M125" s="2"/>
      <c r="N125" s="128"/>
    </row>
    <row r="126" spans="1:14" s="133" customFormat="1">
      <c r="A126" s="104"/>
      <c r="B126" s="122"/>
      <c r="C126" s="105"/>
      <c r="D126" s="106"/>
      <c r="E126" s="103"/>
      <c r="F126" s="105" t="str">
        <f t="shared" si="5"/>
        <v/>
      </c>
      <c r="G126" s="134"/>
      <c r="H126" s="2"/>
      <c r="I126" s="2"/>
      <c r="J126" s="2"/>
      <c r="K126" s="2"/>
      <c r="L126" s="2"/>
      <c r="M126" s="2"/>
      <c r="N126" s="128"/>
    </row>
    <row r="127" spans="1:14" s="133" customFormat="1">
      <c r="A127" s="104"/>
      <c r="B127" s="122"/>
      <c r="C127" s="105"/>
      <c r="D127" s="106"/>
      <c r="E127" s="103"/>
      <c r="F127" s="105" t="str">
        <f t="shared" si="5"/>
        <v/>
      </c>
      <c r="G127" s="134"/>
      <c r="H127" s="2"/>
      <c r="I127" s="2"/>
      <c r="J127" s="2"/>
      <c r="K127" s="2"/>
      <c r="L127" s="2"/>
      <c r="M127" s="2"/>
      <c r="N127" s="128"/>
    </row>
    <row r="128" spans="1:14" s="133" customFormat="1">
      <c r="A128" s="104"/>
      <c r="B128" s="122"/>
      <c r="C128" s="105"/>
      <c r="D128" s="106"/>
      <c r="E128" s="103"/>
      <c r="F128" s="105" t="str">
        <f t="shared" si="5"/>
        <v/>
      </c>
      <c r="G128" s="134"/>
      <c r="H128" s="2"/>
      <c r="I128" s="2"/>
      <c r="J128" s="2"/>
      <c r="K128" s="2"/>
      <c r="L128" s="2"/>
      <c r="M128" s="2"/>
      <c r="N128" s="128"/>
    </row>
    <row r="129" spans="1:14" s="133" customFormat="1">
      <c r="A129" s="104"/>
      <c r="B129" s="122"/>
      <c r="C129" s="105"/>
      <c r="D129" s="106"/>
      <c r="E129" s="103"/>
      <c r="F129" s="105" t="str">
        <f t="shared" si="5"/>
        <v/>
      </c>
      <c r="G129" s="134"/>
      <c r="H129" s="2"/>
      <c r="I129" s="2"/>
      <c r="J129" s="2"/>
      <c r="K129" s="2"/>
      <c r="L129" s="2"/>
      <c r="M129" s="2"/>
      <c r="N129" s="128"/>
    </row>
    <row r="130" spans="1:14" s="133" customFormat="1">
      <c r="A130" s="104"/>
      <c r="B130" s="122"/>
      <c r="C130" s="105"/>
      <c r="D130" s="106"/>
      <c r="E130" s="103"/>
      <c r="F130" s="105" t="str">
        <f t="shared" si="5"/>
        <v/>
      </c>
      <c r="G130" s="134"/>
      <c r="H130" s="2"/>
      <c r="I130" s="2"/>
      <c r="J130" s="2"/>
      <c r="K130" s="2"/>
      <c r="L130" s="2"/>
      <c r="M130" s="2"/>
      <c r="N130" s="128"/>
    </row>
    <row r="131" spans="1:14" s="133" customFormat="1">
      <c r="A131" s="104"/>
      <c r="B131" s="122"/>
      <c r="C131" s="105"/>
      <c r="D131" s="106"/>
      <c r="E131" s="103"/>
      <c r="F131" s="105" t="str">
        <f t="shared" ref="F131:F194" si="6">B131&amp;C131</f>
        <v/>
      </c>
      <c r="G131" s="134"/>
      <c r="H131" s="2"/>
      <c r="I131" s="2"/>
      <c r="J131" s="2"/>
      <c r="K131" s="2"/>
      <c r="L131" s="2"/>
      <c r="M131" s="2"/>
      <c r="N131" s="128"/>
    </row>
    <row r="132" spans="1:14" s="133" customFormat="1">
      <c r="A132" s="104"/>
      <c r="B132" s="122"/>
      <c r="C132" s="105"/>
      <c r="D132" s="106"/>
      <c r="E132" s="103"/>
      <c r="F132" s="105" t="str">
        <f t="shared" si="6"/>
        <v/>
      </c>
      <c r="G132" s="134"/>
      <c r="H132" s="2"/>
      <c r="I132" s="2"/>
      <c r="J132" s="2"/>
      <c r="K132" s="2"/>
      <c r="L132" s="2"/>
      <c r="M132" s="2"/>
      <c r="N132" s="128"/>
    </row>
    <row r="133" spans="1:14" s="133" customFormat="1">
      <c r="A133" s="104"/>
      <c r="B133" s="122"/>
      <c r="C133" s="105"/>
      <c r="D133" s="106"/>
      <c r="E133" s="103"/>
      <c r="F133" s="105" t="str">
        <f t="shared" si="6"/>
        <v/>
      </c>
      <c r="G133" s="134"/>
      <c r="H133" s="2"/>
      <c r="I133" s="2"/>
      <c r="J133" s="2"/>
      <c r="K133" s="2"/>
      <c r="L133" s="2"/>
      <c r="M133" s="2"/>
      <c r="N133" s="128"/>
    </row>
    <row r="134" spans="1:14" s="133" customFormat="1">
      <c r="A134" s="104"/>
      <c r="B134" s="122"/>
      <c r="C134" s="105"/>
      <c r="D134" s="106"/>
      <c r="E134" s="103"/>
      <c r="F134" s="105" t="str">
        <f t="shared" si="6"/>
        <v/>
      </c>
      <c r="G134" s="134"/>
      <c r="H134" s="2"/>
      <c r="I134" s="2"/>
      <c r="J134" s="2"/>
      <c r="K134" s="2"/>
      <c r="L134" s="2"/>
      <c r="M134" s="2"/>
      <c r="N134" s="128"/>
    </row>
    <row r="135" spans="1:14" s="133" customFormat="1">
      <c r="A135" s="104"/>
      <c r="B135" s="122"/>
      <c r="C135" s="105"/>
      <c r="D135" s="106"/>
      <c r="E135" s="103"/>
      <c r="F135" s="105" t="str">
        <f t="shared" si="6"/>
        <v/>
      </c>
      <c r="G135" s="134"/>
      <c r="H135" s="2"/>
      <c r="I135" s="2"/>
      <c r="J135" s="2"/>
      <c r="K135" s="2"/>
      <c r="L135" s="2"/>
      <c r="M135" s="2"/>
      <c r="N135" s="128"/>
    </row>
    <row r="136" spans="1:14" s="133" customFormat="1">
      <c r="A136" s="104"/>
      <c r="B136" s="122"/>
      <c r="C136" s="105"/>
      <c r="D136" s="106"/>
      <c r="E136" s="103"/>
      <c r="F136" s="105" t="str">
        <f t="shared" si="6"/>
        <v/>
      </c>
      <c r="G136" s="134"/>
      <c r="H136" s="2"/>
      <c r="I136" s="2"/>
      <c r="J136" s="2"/>
      <c r="K136" s="2"/>
      <c r="L136" s="2"/>
      <c r="M136" s="2"/>
      <c r="N136" s="128"/>
    </row>
    <row r="137" spans="1:14" s="133" customFormat="1">
      <c r="A137" s="104"/>
      <c r="B137" s="122"/>
      <c r="C137" s="105"/>
      <c r="D137" s="106"/>
      <c r="E137" s="103"/>
      <c r="F137" s="105" t="str">
        <f t="shared" si="6"/>
        <v/>
      </c>
      <c r="G137" s="134"/>
      <c r="H137" s="2"/>
      <c r="I137" s="2"/>
      <c r="J137" s="2"/>
      <c r="K137" s="2"/>
      <c r="L137" s="2"/>
      <c r="M137" s="2"/>
      <c r="N137" s="128"/>
    </row>
    <row r="138" spans="1:14" s="133" customFormat="1">
      <c r="A138" s="104"/>
      <c r="B138" s="122"/>
      <c r="C138" s="105"/>
      <c r="D138" s="106"/>
      <c r="E138" s="103"/>
      <c r="F138" s="105" t="str">
        <f t="shared" si="6"/>
        <v/>
      </c>
      <c r="G138" s="134"/>
      <c r="H138" s="2"/>
      <c r="I138" s="2"/>
      <c r="J138" s="2"/>
      <c r="K138" s="2"/>
      <c r="L138" s="2"/>
      <c r="M138" s="2"/>
      <c r="N138" s="128"/>
    </row>
    <row r="139" spans="1:14" s="133" customFormat="1">
      <c r="A139" s="104"/>
      <c r="B139" s="122"/>
      <c r="C139" s="105"/>
      <c r="D139" s="106"/>
      <c r="E139" s="103"/>
      <c r="F139" s="105" t="str">
        <f t="shared" si="6"/>
        <v/>
      </c>
      <c r="G139" s="134"/>
      <c r="H139" s="2"/>
      <c r="I139" s="2"/>
      <c r="J139" s="2"/>
      <c r="K139" s="2"/>
      <c r="L139" s="2"/>
      <c r="M139" s="2"/>
      <c r="N139" s="128"/>
    </row>
    <row r="140" spans="1:14" s="133" customFormat="1">
      <c r="A140" s="104"/>
      <c r="B140" s="122"/>
      <c r="C140" s="105"/>
      <c r="D140" s="106"/>
      <c r="E140" s="103"/>
      <c r="F140" s="105" t="str">
        <f t="shared" si="6"/>
        <v/>
      </c>
      <c r="G140" s="134"/>
      <c r="H140" s="2"/>
      <c r="I140" s="2"/>
      <c r="J140" s="2"/>
      <c r="K140" s="2"/>
      <c r="L140" s="2"/>
      <c r="M140" s="2"/>
      <c r="N140" s="128"/>
    </row>
    <row r="141" spans="1:14" s="133" customFormat="1">
      <c r="A141" s="104"/>
      <c r="B141" s="122"/>
      <c r="C141" s="105"/>
      <c r="D141" s="106"/>
      <c r="E141" s="103"/>
      <c r="F141" s="105" t="str">
        <f t="shared" si="6"/>
        <v/>
      </c>
      <c r="G141" s="134"/>
      <c r="H141" s="2"/>
      <c r="I141" s="2"/>
      <c r="J141" s="2"/>
      <c r="K141" s="2"/>
      <c r="L141" s="2"/>
      <c r="M141" s="2"/>
      <c r="N141" s="128"/>
    </row>
    <row r="142" spans="1:14" s="133" customFormat="1">
      <c r="A142" s="104"/>
      <c r="B142" s="122"/>
      <c r="C142" s="105"/>
      <c r="D142" s="106"/>
      <c r="E142" s="103"/>
      <c r="F142" s="105" t="str">
        <f t="shared" si="6"/>
        <v/>
      </c>
      <c r="G142" s="134"/>
      <c r="H142" s="2"/>
      <c r="I142" s="2"/>
      <c r="J142" s="2"/>
      <c r="K142" s="2"/>
      <c r="L142" s="2"/>
      <c r="M142" s="2"/>
      <c r="N142" s="128"/>
    </row>
    <row r="143" spans="1:14" s="133" customFormat="1">
      <c r="A143" s="104"/>
      <c r="B143" s="122"/>
      <c r="C143" s="105"/>
      <c r="D143" s="106"/>
      <c r="E143" s="103"/>
      <c r="F143" s="105" t="str">
        <f t="shared" si="6"/>
        <v/>
      </c>
      <c r="G143" s="134"/>
      <c r="H143" s="2"/>
      <c r="I143" s="2"/>
      <c r="J143" s="2"/>
      <c r="K143" s="2"/>
      <c r="L143" s="2"/>
      <c r="M143" s="2"/>
      <c r="N143" s="128"/>
    </row>
    <row r="144" spans="1:14" s="133" customFormat="1">
      <c r="A144" s="104"/>
      <c r="B144" s="122"/>
      <c r="C144" s="105"/>
      <c r="D144" s="106"/>
      <c r="E144" s="103"/>
      <c r="F144" s="105" t="str">
        <f t="shared" si="6"/>
        <v/>
      </c>
      <c r="G144" s="134"/>
      <c r="H144" s="2"/>
      <c r="I144" s="2"/>
      <c r="J144" s="2"/>
      <c r="K144" s="2"/>
      <c r="L144" s="2"/>
      <c r="M144" s="2"/>
      <c r="N144" s="128"/>
    </row>
    <row r="145" spans="1:14" s="133" customFormat="1">
      <c r="A145" s="104"/>
      <c r="B145" s="122"/>
      <c r="C145" s="105"/>
      <c r="D145" s="106"/>
      <c r="E145" s="103"/>
      <c r="F145" s="105" t="str">
        <f t="shared" si="6"/>
        <v/>
      </c>
      <c r="G145" s="134"/>
      <c r="H145" s="2"/>
      <c r="I145" s="2"/>
      <c r="J145" s="2"/>
      <c r="K145" s="2"/>
      <c r="L145" s="2"/>
      <c r="M145" s="2"/>
      <c r="N145" s="128"/>
    </row>
    <row r="146" spans="1:14" s="133" customFormat="1">
      <c r="A146" s="104"/>
      <c r="B146" s="122"/>
      <c r="C146" s="105"/>
      <c r="D146" s="106"/>
      <c r="E146" s="103"/>
      <c r="F146" s="105" t="str">
        <f t="shared" si="6"/>
        <v/>
      </c>
      <c r="G146" s="134"/>
      <c r="H146" s="2"/>
      <c r="I146" s="2"/>
      <c r="J146" s="2"/>
      <c r="K146" s="2"/>
      <c r="L146" s="2"/>
      <c r="M146" s="2"/>
      <c r="N146" s="128"/>
    </row>
    <row r="147" spans="1:14" s="133" customFormat="1">
      <c r="A147" s="104"/>
      <c r="B147" s="122"/>
      <c r="C147" s="105"/>
      <c r="D147" s="106"/>
      <c r="E147" s="103"/>
      <c r="F147" s="105" t="str">
        <f t="shared" si="6"/>
        <v/>
      </c>
      <c r="G147" s="134"/>
      <c r="H147" s="2"/>
      <c r="I147" s="2"/>
      <c r="J147" s="2"/>
      <c r="K147" s="2"/>
      <c r="L147" s="2"/>
      <c r="M147" s="2"/>
      <c r="N147" s="128"/>
    </row>
    <row r="148" spans="1:14" s="133" customFormat="1">
      <c r="A148" s="104"/>
      <c r="B148" s="122"/>
      <c r="C148" s="105"/>
      <c r="D148" s="106"/>
      <c r="E148" s="103"/>
      <c r="F148" s="105" t="str">
        <f t="shared" si="6"/>
        <v/>
      </c>
      <c r="G148" s="134"/>
      <c r="H148" s="2"/>
      <c r="I148" s="2"/>
      <c r="J148" s="2"/>
      <c r="K148" s="2"/>
      <c r="L148" s="2"/>
      <c r="M148" s="2"/>
      <c r="N148" s="128"/>
    </row>
    <row r="149" spans="1:14" s="133" customFormat="1">
      <c r="A149" s="104"/>
      <c r="B149" s="122"/>
      <c r="C149" s="105"/>
      <c r="D149" s="106"/>
      <c r="E149" s="103"/>
      <c r="F149" s="105" t="str">
        <f t="shared" si="6"/>
        <v/>
      </c>
      <c r="G149" s="134"/>
      <c r="H149" s="2"/>
      <c r="I149" s="2"/>
      <c r="J149" s="2"/>
      <c r="K149" s="2"/>
      <c r="L149" s="2"/>
      <c r="M149" s="2"/>
      <c r="N149" s="128"/>
    </row>
    <row r="150" spans="1:14" s="133" customFormat="1">
      <c r="A150" s="104"/>
      <c r="B150" s="122"/>
      <c r="C150" s="105"/>
      <c r="D150" s="106"/>
      <c r="E150" s="103"/>
      <c r="F150" s="105" t="str">
        <f t="shared" si="6"/>
        <v/>
      </c>
      <c r="G150" s="134"/>
      <c r="H150" s="2"/>
      <c r="I150" s="2"/>
      <c r="J150" s="2"/>
      <c r="K150" s="2"/>
      <c r="L150" s="2"/>
      <c r="M150" s="2"/>
      <c r="N150" s="128"/>
    </row>
    <row r="151" spans="1:14" s="133" customFormat="1">
      <c r="A151" s="104"/>
      <c r="B151" s="122"/>
      <c r="C151" s="105"/>
      <c r="D151" s="106"/>
      <c r="E151" s="103"/>
      <c r="F151" s="105" t="str">
        <f t="shared" si="6"/>
        <v/>
      </c>
      <c r="G151" s="134"/>
      <c r="H151" s="2"/>
      <c r="I151" s="2"/>
      <c r="J151" s="2"/>
      <c r="K151" s="2"/>
      <c r="L151" s="2"/>
      <c r="M151" s="2"/>
      <c r="N151" s="128"/>
    </row>
    <row r="152" spans="1:14" s="133" customFormat="1">
      <c r="A152" s="104"/>
      <c r="B152" s="122"/>
      <c r="C152" s="105"/>
      <c r="D152" s="106"/>
      <c r="E152" s="103"/>
      <c r="F152" s="105" t="str">
        <f t="shared" si="6"/>
        <v/>
      </c>
      <c r="G152" s="134"/>
      <c r="H152" s="2"/>
      <c r="I152" s="2"/>
      <c r="J152" s="2"/>
      <c r="K152" s="2"/>
      <c r="L152" s="2"/>
      <c r="M152" s="2"/>
      <c r="N152" s="128"/>
    </row>
    <row r="153" spans="1:14" s="133" customFormat="1">
      <c r="A153" s="104"/>
      <c r="B153" s="122"/>
      <c r="C153" s="105"/>
      <c r="D153" s="106"/>
      <c r="E153" s="103"/>
      <c r="F153" s="105" t="str">
        <f t="shared" si="6"/>
        <v/>
      </c>
      <c r="G153" s="134"/>
      <c r="H153" s="2"/>
      <c r="I153" s="2"/>
      <c r="J153" s="2"/>
      <c r="K153" s="2"/>
      <c r="L153" s="2"/>
      <c r="M153" s="2"/>
      <c r="N153" s="128"/>
    </row>
    <row r="154" spans="1:14" s="133" customFormat="1">
      <c r="A154" s="104"/>
      <c r="B154" s="122"/>
      <c r="C154" s="105"/>
      <c r="D154" s="106"/>
      <c r="E154" s="103"/>
      <c r="F154" s="105" t="str">
        <f t="shared" si="6"/>
        <v/>
      </c>
      <c r="G154" s="134"/>
      <c r="H154" s="2"/>
      <c r="I154" s="2"/>
      <c r="J154" s="2"/>
      <c r="K154" s="2"/>
      <c r="L154" s="2"/>
      <c r="M154" s="2"/>
      <c r="N154" s="128"/>
    </row>
    <row r="155" spans="1:14" s="133" customFormat="1">
      <c r="A155" s="104"/>
      <c r="B155" s="122"/>
      <c r="C155" s="105"/>
      <c r="D155" s="106"/>
      <c r="E155" s="103"/>
      <c r="F155" s="105" t="str">
        <f t="shared" si="6"/>
        <v/>
      </c>
      <c r="G155" s="134"/>
      <c r="H155" s="2"/>
      <c r="I155" s="2"/>
      <c r="J155" s="2"/>
      <c r="K155" s="2"/>
      <c r="L155" s="2"/>
      <c r="M155" s="2"/>
      <c r="N155" s="128"/>
    </row>
    <row r="156" spans="1:14" s="133" customFormat="1">
      <c r="A156" s="104"/>
      <c r="B156" s="122"/>
      <c r="C156" s="105"/>
      <c r="D156" s="106"/>
      <c r="E156" s="103"/>
      <c r="F156" s="105" t="str">
        <f t="shared" si="6"/>
        <v/>
      </c>
      <c r="G156" s="134"/>
      <c r="H156" s="2"/>
      <c r="I156" s="2"/>
      <c r="J156" s="2"/>
      <c r="K156" s="2"/>
      <c r="L156" s="2"/>
      <c r="M156" s="2"/>
      <c r="N156" s="128"/>
    </row>
    <row r="157" spans="1:14" s="133" customFormat="1">
      <c r="A157" s="104"/>
      <c r="B157" s="122"/>
      <c r="C157" s="105"/>
      <c r="D157" s="106"/>
      <c r="E157" s="103"/>
      <c r="F157" s="105" t="str">
        <f t="shared" si="6"/>
        <v/>
      </c>
      <c r="G157" s="134"/>
      <c r="H157" s="2"/>
      <c r="I157" s="2"/>
      <c r="J157" s="2"/>
      <c r="K157" s="2"/>
      <c r="L157" s="2"/>
      <c r="M157" s="2"/>
      <c r="N157" s="128"/>
    </row>
    <row r="158" spans="1:14" s="133" customFormat="1">
      <c r="A158" s="104"/>
      <c r="B158" s="122"/>
      <c r="C158" s="105"/>
      <c r="D158" s="106"/>
      <c r="E158" s="103"/>
      <c r="F158" s="105" t="str">
        <f t="shared" si="6"/>
        <v/>
      </c>
      <c r="G158" s="134"/>
      <c r="H158" s="2"/>
      <c r="I158" s="2"/>
      <c r="J158" s="2"/>
      <c r="K158" s="2"/>
      <c r="L158" s="2"/>
      <c r="M158" s="2"/>
      <c r="N158" s="128"/>
    </row>
    <row r="159" spans="1:14" s="133" customFormat="1">
      <c r="A159" s="104"/>
      <c r="B159" s="122"/>
      <c r="C159" s="105"/>
      <c r="D159" s="106"/>
      <c r="E159" s="103"/>
      <c r="F159" s="105" t="str">
        <f t="shared" si="6"/>
        <v/>
      </c>
      <c r="G159" s="134"/>
      <c r="H159" s="2"/>
      <c r="I159" s="2"/>
      <c r="J159" s="2"/>
      <c r="K159" s="2"/>
      <c r="L159" s="2"/>
      <c r="M159" s="2"/>
      <c r="N159" s="128"/>
    </row>
    <row r="160" spans="1:14" s="133" customFormat="1">
      <c r="A160" s="104"/>
      <c r="B160" s="122"/>
      <c r="C160" s="105"/>
      <c r="D160" s="106"/>
      <c r="E160" s="103"/>
      <c r="F160" s="105" t="str">
        <f t="shared" si="6"/>
        <v/>
      </c>
      <c r="G160" s="134"/>
      <c r="H160" s="2"/>
      <c r="I160" s="2"/>
      <c r="J160" s="2"/>
      <c r="K160" s="2"/>
      <c r="L160" s="2"/>
      <c r="M160" s="2"/>
      <c r="N160" s="128"/>
    </row>
    <row r="161" spans="1:14" s="133" customFormat="1">
      <c r="A161" s="104"/>
      <c r="B161" s="122"/>
      <c r="C161" s="105"/>
      <c r="D161" s="106"/>
      <c r="E161" s="103"/>
      <c r="F161" s="105" t="str">
        <f t="shared" si="6"/>
        <v/>
      </c>
      <c r="G161" s="134"/>
      <c r="H161" s="2"/>
      <c r="I161" s="2"/>
      <c r="J161" s="2"/>
      <c r="K161" s="2"/>
      <c r="L161" s="2"/>
      <c r="M161" s="2"/>
      <c r="N161" s="128"/>
    </row>
    <row r="162" spans="1:14" s="133" customFormat="1">
      <c r="A162" s="104"/>
      <c r="B162" s="122"/>
      <c r="C162" s="105"/>
      <c r="D162" s="106"/>
      <c r="E162" s="103"/>
      <c r="F162" s="105" t="str">
        <f t="shared" si="6"/>
        <v/>
      </c>
      <c r="G162" s="134"/>
      <c r="H162" s="2"/>
      <c r="I162" s="2"/>
      <c r="J162" s="2"/>
      <c r="K162" s="2"/>
      <c r="L162" s="2"/>
      <c r="M162" s="2"/>
      <c r="N162" s="128"/>
    </row>
    <row r="163" spans="1:14" s="133" customFormat="1">
      <c r="A163" s="104"/>
      <c r="B163" s="122"/>
      <c r="C163" s="105"/>
      <c r="D163" s="106"/>
      <c r="E163" s="103"/>
      <c r="F163" s="105" t="str">
        <f t="shared" si="6"/>
        <v/>
      </c>
      <c r="G163" s="134"/>
      <c r="H163" s="2"/>
      <c r="I163" s="2"/>
      <c r="J163" s="2"/>
      <c r="K163" s="2"/>
      <c r="L163" s="2"/>
      <c r="M163" s="2"/>
      <c r="N163" s="128"/>
    </row>
    <row r="164" spans="1:14" s="133" customFormat="1">
      <c r="A164" s="104"/>
      <c r="B164" s="122"/>
      <c r="C164" s="105"/>
      <c r="D164" s="106"/>
      <c r="E164" s="103"/>
      <c r="F164" s="105" t="str">
        <f t="shared" si="6"/>
        <v/>
      </c>
      <c r="G164" s="134"/>
      <c r="H164" s="2"/>
      <c r="I164" s="2"/>
      <c r="J164" s="2"/>
      <c r="K164" s="2"/>
      <c r="L164" s="2"/>
      <c r="M164" s="2"/>
      <c r="N164" s="128"/>
    </row>
    <row r="165" spans="1:14" s="133" customFormat="1">
      <c r="A165" s="104"/>
      <c r="B165" s="122"/>
      <c r="C165" s="105"/>
      <c r="D165" s="106"/>
      <c r="E165" s="103"/>
      <c r="F165" s="105" t="str">
        <f t="shared" si="6"/>
        <v/>
      </c>
      <c r="G165" s="134"/>
      <c r="H165" s="2"/>
      <c r="I165" s="2"/>
      <c r="J165" s="2"/>
      <c r="K165" s="2"/>
      <c r="L165" s="2"/>
      <c r="M165" s="2"/>
      <c r="N165" s="128"/>
    </row>
    <row r="166" spans="1:14" s="133" customFormat="1">
      <c r="A166" s="104"/>
      <c r="B166" s="122"/>
      <c r="C166" s="105"/>
      <c r="D166" s="106"/>
      <c r="E166" s="103"/>
      <c r="F166" s="105" t="str">
        <f t="shared" si="6"/>
        <v/>
      </c>
      <c r="G166" s="134"/>
      <c r="H166" s="2"/>
      <c r="I166" s="2"/>
      <c r="J166" s="2"/>
      <c r="K166" s="2"/>
      <c r="L166" s="2"/>
      <c r="M166" s="2"/>
      <c r="N166" s="128"/>
    </row>
    <row r="167" spans="1:14" s="133" customFormat="1">
      <c r="A167" s="104"/>
      <c r="B167" s="122"/>
      <c r="C167" s="105"/>
      <c r="D167" s="106"/>
      <c r="E167" s="103"/>
      <c r="F167" s="105" t="str">
        <f t="shared" si="6"/>
        <v/>
      </c>
      <c r="G167" s="134"/>
      <c r="H167" s="2"/>
      <c r="I167" s="2"/>
      <c r="J167" s="2"/>
      <c r="K167" s="2"/>
      <c r="L167" s="2"/>
      <c r="M167" s="2"/>
      <c r="N167" s="128"/>
    </row>
    <row r="168" spans="1:14" s="133" customFormat="1">
      <c r="A168" s="104"/>
      <c r="B168" s="122"/>
      <c r="C168" s="105"/>
      <c r="D168" s="106"/>
      <c r="E168" s="103"/>
      <c r="F168" s="105" t="str">
        <f t="shared" si="6"/>
        <v/>
      </c>
      <c r="G168" s="134"/>
      <c r="H168" s="2"/>
      <c r="I168" s="2"/>
      <c r="J168" s="2"/>
      <c r="K168" s="2"/>
      <c r="L168" s="2"/>
      <c r="M168" s="2"/>
      <c r="N168" s="128"/>
    </row>
    <row r="169" spans="1:14" s="133" customFormat="1">
      <c r="A169" s="104"/>
      <c r="B169" s="122"/>
      <c r="C169" s="105"/>
      <c r="D169" s="106"/>
      <c r="E169" s="103"/>
      <c r="F169" s="105" t="str">
        <f t="shared" si="6"/>
        <v/>
      </c>
      <c r="G169" s="134"/>
      <c r="H169" s="2"/>
      <c r="I169" s="2"/>
      <c r="J169" s="2"/>
      <c r="K169" s="2"/>
      <c r="L169" s="2"/>
      <c r="M169" s="2"/>
      <c r="N169" s="128"/>
    </row>
    <row r="170" spans="1:14" s="133" customFormat="1">
      <c r="A170" s="104"/>
      <c r="B170" s="122"/>
      <c r="C170" s="105"/>
      <c r="D170" s="106"/>
      <c r="E170" s="103"/>
      <c r="F170" s="105" t="str">
        <f t="shared" si="6"/>
        <v/>
      </c>
      <c r="G170" s="134"/>
      <c r="H170" s="2"/>
      <c r="I170" s="2"/>
      <c r="J170" s="2"/>
      <c r="K170" s="2"/>
      <c r="L170" s="2"/>
      <c r="M170" s="2"/>
      <c r="N170" s="128"/>
    </row>
    <row r="171" spans="1:14" s="133" customFormat="1">
      <c r="A171" s="104"/>
      <c r="B171" s="122"/>
      <c r="C171" s="105"/>
      <c r="D171" s="106"/>
      <c r="E171" s="103"/>
      <c r="F171" s="105" t="str">
        <f t="shared" si="6"/>
        <v/>
      </c>
      <c r="G171" s="134"/>
      <c r="H171" s="2"/>
      <c r="I171" s="2"/>
      <c r="J171" s="2"/>
      <c r="K171" s="2"/>
      <c r="L171" s="2"/>
      <c r="M171" s="2"/>
      <c r="N171" s="128"/>
    </row>
    <row r="172" spans="1:14" s="133" customFormat="1">
      <c r="A172" s="104"/>
      <c r="B172" s="122"/>
      <c r="C172" s="105"/>
      <c r="D172" s="106"/>
      <c r="E172" s="103"/>
      <c r="F172" s="105" t="str">
        <f t="shared" si="6"/>
        <v/>
      </c>
      <c r="G172" s="134"/>
      <c r="H172" s="2"/>
      <c r="I172" s="2"/>
      <c r="J172" s="2"/>
      <c r="K172" s="2"/>
      <c r="L172" s="2"/>
      <c r="M172" s="2"/>
      <c r="N172" s="128"/>
    </row>
    <row r="173" spans="1:14" s="133" customFormat="1">
      <c r="A173" s="104"/>
      <c r="B173" s="122"/>
      <c r="C173" s="105"/>
      <c r="D173" s="106"/>
      <c r="E173" s="103"/>
      <c r="F173" s="105" t="str">
        <f t="shared" si="6"/>
        <v/>
      </c>
      <c r="G173" s="134"/>
      <c r="H173" s="2"/>
      <c r="I173" s="2"/>
      <c r="J173" s="2"/>
      <c r="K173" s="2"/>
      <c r="L173" s="2"/>
      <c r="M173" s="2"/>
      <c r="N173" s="128"/>
    </row>
    <row r="174" spans="1:14" s="133" customFormat="1">
      <c r="A174" s="104"/>
      <c r="B174" s="122"/>
      <c r="C174" s="105"/>
      <c r="D174" s="106"/>
      <c r="E174" s="103"/>
      <c r="F174" s="105" t="str">
        <f t="shared" si="6"/>
        <v/>
      </c>
      <c r="G174" s="134"/>
      <c r="H174" s="2"/>
      <c r="I174" s="2"/>
      <c r="J174" s="2"/>
      <c r="K174" s="2"/>
      <c r="L174" s="2"/>
      <c r="M174" s="2"/>
      <c r="N174" s="128"/>
    </row>
    <row r="175" spans="1:14" s="133" customFormat="1">
      <c r="A175" s="104"/>
      <c r="B175" s="122"/>
      <c r="C175" s="105"/>
      <c r="D175" s="106"/>
      <c r="E175" s="103"/>
      <c r="F175" s="105" t="str">
        <f t="shared" si="6"/>
        <v/>
      </c>
      <c r="G175" s="134"/>
      <c r="H175" s="2"/>
      <c r="I175" s="2"/>
      <c r="J175" s="2"/>
      <c r="K175" s="2"/>
      <c r="L175" s="2"/>
      <c r="M175" s="2"/>
      <c r="N175" s="128"/>
    </row>
    <row r="176" spans="1:14" s="133" customFormat="1">
      <c r="A176" s="104"/>
      <c r="B176" s="122"/>
      <c r="C176" s="105"/>
      <c r="D176" s="106"/>
      <c r="E176" s="103"/>
      <c r="F176" s="105" t="str">
        <f t="shared" si="6"/>
        <v/>
      </c>
      <c r="G176" s="134"/>
      <c r="H176" s="2"/>
      <c r="I176" s="2"/>
      <c r="J176" s="2"/>
      <c r="K176" s="2"/>
      <c r="L176" s="2"/>
      <c r="M176" s="2"/>
      <c r="N176" s="128"/>
    </row>
    <row r="177" spans="1:14" s="133" customFormat="1">
      <c r="A177" s="104"/>
      <c r="B177" s="122"/>
      <c r="C177" s="105"/>
      <c r="D177" s="106"/>
      <c r="E177" s="103"/>
      <c r="F177" s="105" t="str">
        <f t="shared" si="6"/>
        <v/>
      </c>
      <c r="G177" s="134"/>
      <c r="H177" s="2"/>
      <c r="I177" s="2"/>
      <c r="J177" s="2"/>
      <c r="K177" s="2"/>
      <c r="L177" s="2"/>
      <c r="M177" s="2"/>
      <c r="N177" s="128"/>
    </row>
    <row r="178" spans="1:14" s="133" customFormat="1">
      <c r="A178" s="104"/>
      <c r="B178" s="122"/>
      <c r="C178" s="105"/>
      <c r="D178" s="106"/>
      <c r="E178" s="103"/>
      <c r="F178" s="105" t="str">
        <f t="shared" si="6"/>
        <v/>
      </c>
      <c r="G178" s="134"/>
      <c r="H178" s="2"/>
      <c r="I178" s="2"/>
      <c r="J178" s="2"/>
      <c r="K178" s="2"/>
      <c r="L178" s="2"/>
      <c r="M178" s="2"/>
      <c r="N178" s="128"/>
    </row>
    <row r="179" spans="1:14" s="133" customFormat="1">
      <c r="A179" s="104"/>
      <c r="B179" s="122"/>
      <c r="C179" s="105"/>
      <c r="D179" s="106"/>
      <c r="E179" s="103"/>
      <c r="F179" s="105" t="str">
        <f t="shared" si="6"/>
        <v/>
      </c>
      <c r="G179" s="134"/>
      <c r="H179" s="2"/>
      <c r="I179" s="2"/>
      <c r="J179" s="2"/>
      <c r="K179" s="2"/>
      <c r="L179" s="2"/>
      <c r="M179" s="2"/>
      <c r="N179" s="128"/>
    </row>
    <row r="180" spans="1:14" s="133" customFormat="1">
      <c r="A180" s="104"/>
      <c r="B180" s="122"/>
      <c r="C180" s="105"/>
      <c r="D180" s="106"/>
      <c r="E180" s="103"/>
      <c r="F180" s="105" t="str">
        <f t="shared" si="6"/>
        <v/>
      </c>
      <c r="G180" s="134"/>
      <c r="H180" s="2"/>
      <c r="I180" s="2"/>
      <c r="J180" s="2"/>
      <c r="K180" s="2"/>
      <c r="L180" s="2"/>
      <c r="M180" s="2"/>
      <c r="N180" s="128"/>
    </row>
    <row r="181" spans="1:14" s="133" customFormat="1">
      <c r="A181" s="104"/>
      <c r="B181" s="122"/>
      <c r="C181" s="105"/>
      <c r="D181" s="106"/>
      <c r="E181" s="103"/>
      <c r="F181" s="105" t="str">
        <f t="shared" si="6"/>
        <v/>
      </c>
      <c r="G181" s="134"/>
      <c r="H181" s="2"/>
      <c r="I181" s="2"/>
      <c r="J181" s="2"/>
      <c r="K181" s="2"/>
      <c r="L181" s="2"/>
      <c r="M181" s="2"/>
      <c r="N181" s="128"/>
    </row>
    <row r="182" spans="1:14" s="133" customFormat="1">
      <c r="A182" s="104"/>
      <c r="B182" s="122"/>
      <c r="C182" s="105"/>
      <c r="D182" s="106"/>
      <c r="E182" s="103"/>
      <c r="F182" s="105" t="str">
        <f t="shared" si="6"/>
        <v/>
      </c>
      <c r="G182" s="134"/>
      <c r="H182" s="2"/>
      <c r="I182" s="2"/>
      <c r="J182" s="2"/>
      <c r="K182" s="2"/>
      <c r="L182" s="2"/>
      <c r="M182" s="2"/>
      <c r="N182" s="128"/>
    </row>
    <row r="183" spans="1:14" s="133" customFormat="1">
      <c r="A183" s="104"/>
      <c r="B183" s="122"/>
      <c r="C183" s="105"/>
      <c r="D183" s="106"/>
      <c r="E183" s="103"/>
      <c r="F183" s="105" t="str">
        <f t="shared" si="6"/>
        <v/>
      </c>
      <c r="G183" s="134"/>
      <c r="H183" s="2"/>
      <c r="I183" s="2"/>
      <c r="J183" s="2"/>
      <c r="K183" s="2"/>
      <c r="L183" s="2"/>
      <c r="M183" s="2"/>
      <c r="N183" s="128"/>
    </row>
    <row r="184" spans="1:14" s="133" customFormat="1">
      <c r="A184" s="104"/>
      <c r="B184" s="122"/>
      <c r="C184" s="105"/>
      <c r="D184" s="106"/>
      <c r="E184" s="103"/>
      <c r="F184" s="105" t="str">
        <f t="shared" si="6"/>
        <v/>
      </c>
      <c r="G184" s="134"/>
      <c r="H184" s="2"/>
      <c r="I184" s="2"/>
      <c r="J184" s="2"/>
      <c r="K184" s="2"/>
      <c r="L184" s="2"/>
      <c r="M184" s="2"/>
      <c r="N184" s="128"/>
    </row>
    <row r="185" spans="1:14" s="133" customFormat="1">
      <c r="A185" s="104"/>
      <c r="B185" s="122"/>
      <c r="C185" s="105"/>
      <c r="D185" s="106"/>
      <c r="E185" s="103"/>
      <c r="F185" s="105" t="str">
        <f t="shared" si="6"/>
        <v/>
      </c>
      <c r="G185" s="134"/>
      <c r="H185" s="2"/>
      <c r="I185" s="2"/>
      <c r="J185" s="2"/>
      <c r="K185" s="2"/>
      <c r="L185" s="2"/>
      <c r="M185" s="2"/>
      <c r="N185" s="128"/>
    </row>
    <row r="186" spans="1:14" s="133" customFormat="1">
      <c r="A186" s="104"/>
      <c r="B186" s="122"/>
      <c r="C186" s="105"/>
      <c r="D186" s="106"/>
      <c r="E186" s="103"/>
      <c r="F186" s="105" t="str">
        <f t="shared" si="6"/>
        <v/>
      </c>
      <c r="G186" s="134"/>
      <c r="H186" s="2"/>
      <c r="I186" s="2"/>
      <c r="J186" s="2"/>
      <c r="K186" s="2"/>
      <c r="L186" s="2"/>
      <c r="M186" s="2"/>
      <c r="N186" s="128"/>
    </row>
    <row r="187" spans="1:14" s="133" customFormat="1">
      <c r="A187" s="104"/>
      <c r="B187" s="122"/>
      <c r="C187" s="105"/>
      <c r="D187" s="106"/>
      <c r="E187" s="103"/>
      <c r="F187" s="105" t="str">
        <f t="shared" si="6"/>
        <v/>
      </c>
      <c r="G187" s="134"/>
      <c r="H187" s="2"/>
      <c r="I187" s="2"/>
      <c r="J187" s="2"/>
      <c r="K187" s="2"/>
      <c r="L187" s="2"/>
      <c r="M187" s="2"/>
      <c r="N187" s="128"/>
    </row>
    <row r="188" spans="1:14" s="133" customFormat="1">
      <c r="A188" s="104"/>
      <c r="B188" s="122"/>
      <c r="C188" s="105"/>
      <c r="D188" s="106"/>
      <c r="E188" s="103"/>
      <c r="F188" s="105" t="str">
        <f t="shared" si="6"/>
        <v/>
      </c>
      <c r="G188" s="134"/>
      <c r="H188" s="2"/>
      <c r="I188" s="2"/>
      <c r="J188" s="2"/>
      <c r="K188" s="2"/>
      <c r="L188" s="2"/>
      <c r="M188" s="2"/>
      <c r="N188" s="128"/>
    </row>
    <row r="189" spans="1:14" s="133" customFormat="1">
      <c r="A189" s="104"/>
      <c r="B189" s="122"/>
      <c r="C189" s="105"/>
      <c r="D189" s="106"/>
      <c r="E189" s="103"/>
      <c r="F189" s="105" t="str">
        <f t="shared" si="6"/>
        <v/>
      </c>
      <c r="G189" s="134"/>
      <c r="H189" s="2"/>
      <c r="I189" s="2"/>
      <c r="J189" s="2"/>
      <c r="K189" s="2"/>
      <c r="L189" s="2"/>
      <c r="M189" s="2"/>
      <c r="N189" s="128"/>
    </row>
    <row r="190" spans="1:14" s="133" customFormat="1">
      <c r="A190" s="104"/>
      <c r="B190" s="122"/>
      <c r="C190" s="105"/>
      <c r="D190" s="106"/>
      <c r="E190" s="103"/>
      <c r="F190" s="105" t="str">
        <f t="shared" si="6"/>
        <v/>
      </c>
      <c r="G190" s="134"/>
      <c r="H190" s="2"/>
      <c r="I190" s="2"/>
      <c r="J190" s="2"/>
      <c r="K190" s="2"/>
      <c r="L190" s="2"/>
      <c r="M190" s="2"/>
      <c r="N190" s="128"/>
    </row>
    <row r="191" spans="1:14" s="133" customFormat="1">
      <c r="A191" s="104"/>
      <c r="B191" s="122"/>
      <c r="C191" s="105"/>
      <c r="D191" s="106"/>
      <c r="E191" s="103"/>
      <c r="F191" s="105" t="str">
        <f t="shared" si="6"/>
        <v/>
      </c>
      <c r="G191" s="134"/>
      <c r="H191" s="2"/>
      <c r="I191" s="2"/>
      <c r="J191" s="2"/>
      <c r="K191" s="2"/>
      <c r="L191" s="2"/>
      <c r="M191" s="2"/>
      <c r="N191" s="128"/>
    </row>
    <row r="192" spans="1:14" s="133" customFormat="1">
      <c r="A192" s="104"/>
      <c r="B192" s="122"/>
      <c r="C192" s="105"/>
      <c r="D192" s="106"/>
      <c r="E192" s="103"/>
      <c r="F192" s="105" t="str">
        <f t="shared" si="6"/>
        <v/>
      </c>
      <c r="G192" s="134"/>
      <c r="H192" s="2"/>
      <c r="I192" s="2"/>
      <c r="J192" s="2"/>
      <c r="K192" s="2"/>
      <c r="L192" s="2"/>
      <c r="M192" s="2"/>
      <c r="N192" s="128"/>
    </row>
    <row r="193" spans="1:14" s="133" customFormat="1">
      <c r="A193" s="104"/>
      <c r="B193" s="122"/>
      <c r="C193" s="105"/>
      <c r="D193" s="106"/>
      <c r="E193" s="103"/>
      <c r="F193" s="105" t="str">
        <f t="shared" si="6"/>
        <v/>
      </c>
      <c r="G193" s="134"/>
      <c r="H193" s="2"/>
      <c r="I193" s="2"/>
      <c r="J193" s="2"/>
      <c r="K193" s="2"/>
      <c r="L193" s="2"/>
      <c r="M193" s="2"/>
      <c r="N193" s="128"/>
    </row>
    <row r="194" spans="1:14" s="133" customFormat="1">
      <c r="A194" s="104"/>
      <c r="B194" s="122"/>
      <c r="C194" s="105"/>
      <c r="D194" s="106"/>
      <c r="E194" s="103"/>
      <c r="F194" s="105" t="str">
        <f t="shared" si="6"/>
        <v/>
      </c>
      <c r="G194" s="134"/>
      <c r="H194" s="2"/>
      <c r="I194" s="2"/>
      <c r="J194" s="2"/>
      <c r="K194" s="2"/>
      <c r="L194" s="2"/>
      <c r="M194" s="2"/>
      <c r="N194" s="128"/>
    </row>
    <row r="195" spans="1:14" s="133" customFormat="1">
      <c r="A195" s="104"/>
      <c r="B195" s="122"/>
      <c r="C195" s="105"/>
      <c r="D195" s="106"/>
      <c r="E195" s="103"/>
      <c r="F195" s="105" t="str">
        <f t="shared" ref="F195:F250" si="7">B195&amp;C195</f>
        <v/>
      </c>
      <c r="G195" s="134"/>
      <c r="H195" s="2"/>
      <c r="I195" s="2"/>
      <c r="J195" s="2"/>
      <c r="K195" s="2"/>
      <c r="L195" s="2"/>
      <c r="M195" s="2"/>
      <c r="N195" s="128"/>
    </row>
    <row r="196" spans="1:14" s="133" customFormat="1">
      <c r="A196" s="104"/>
      <c r="B196" s="122"/>
      <c r="C196" s="105"/>
      <c r="D196" s="106"/>
      <c r="E196" s="103"/>
      <c r="F196" s="105" t="str">
        <f t="shared" si="7"/>
        <v/>
      </c>
      <c r="G196" s="134"/>
      <c r="H196" s="2"/>
      <c r="I196" s="2"/>
      <c r="J196" s="2"/>
      <c r="K196" s="2"/>
      <c r="L196" s="2"/>
      <c r="M196" s="2"/>
      <c r="N196" s="128"/>
    </row>
    <row r="197" spans="1:14" s="133" customFormat="1">
      <c r="A197" s="104"/>
      <c r="B197" s="122"/>
      <c r="C197" s="105"/>
      <c r="D197" s="106"/>
      <c r="E197" s="103"/>
      <c r="F197" s="105" t="str">
        <f t="shared" si="7"/>
        <v/>
      </c>
      <c r="G197" s="134"/>
      <c r="H197" s="2"/>
      <c r="I197" s="2"/>
      <c r="J197" s="2"/>
      <c r="K197" s="2"/>
      <c r="L197" s="2"/>
      <c r="M197" s="2"/>
      <c r="N197" s="128"/>
    </row>
    <row r="198" spans="1:14" s="133" customFormat="1">
      <c r="A198" s="104"/>
      <c r="B198" s="122"/>
      <c r="C198" s="105"/>
      <c r="D198" s="106"/>
      <c r="E198" s="103"/>
      <c r="F198" s="105" t="str">
        <f t="shared" si="7"/>
        <v/>
      </c>
      <c r="G198" s="134"/>
      <c r="H198" s="2"/>
      <c r="I198" s="2"/>
      <c r="J198" s="2"/>
      <c r="K198" s="2"/>
      <c r="L198" s="2"/>
      <c r="M198" s="2"/>
      <c r="N198" s="128"/>
    </row>
    <row r="199" spans="1:14" s="133" customFormat="1">
      <c r="A199" s="104"/>
      <c r="B199" s="122"/>
      <c r="C199" s="105"/>
      <c r="D199" s="106"/>
      <c r="E199" s="103"/>
      <c r="F199" s="105" t="str">
        <f t="shared" si="7"/>
        <v/>
      </c>
      <c r="G199" s="134"/>
      <c r="H199" s="2"/>
      <c r="I199" s="2"/>
      <c r="J199" s="2"/>
      <c r="K199" s="2"/>
      <c r="L199" s="2"/>
      <c r="M199" s="2"/>
      <c r="N199" s="128"/>
    </row>
    <row r="200" spans="1:14" s="133" customFormat="1">
      <c r="A200" s="104"/>
      <c r="B200" s="122"/>
      <c r="C200" s="105"/>
      <c r="D200" s="106"/>
      <c r="E200" s="103"/>
      <c r="F200" s="105" t="str">
        <f t="shared" si="7"/>
        <v/>
      </c>
      <c r="G200" s="134"/>
      <c r="H200" s="2"/>
      <c r="I200" s="2"/>
      <c r="J200" s="2"/>
      <c r="K200" s="2"/>
      <c r="L200" s="2"/>
      <c r="M200" s="2"/>
      <c r="N200" s="128"/>
    </row>
    <row r="201" spans="1:14" s="133" customFormat="1">
      <c r="A201" s="104"/>
      <c r="B201" s="122"/>
      <c r="C201" s="105"/>
      <c r="D201" s="106"/>
      <c r="E201" s="103"/>
      <c r="F201" s="105" t="str">
        <f t="shared" si="7"/>
        <v/>
      </c>
      <c r="G201" s="134"/>
      <c r="H201" s="2"/>
      <c r="I201" s="2"/>
      <c r="J201" s="2"/>
      <c r="K201" s="2"/>
      <c r="L201" s="2"/>
      <c r="M201" s="2"/>
      <c r="N201" s="128"/>
    </row>
    <row r="202" spans="1:14" s="133" customFormat="1">
      <c r="A202" s="104"/>
      <c r="B202" s="122"/>
      <c r="C202" s="105"/>
      <c r="D202" s="106"/>
      <c r="E202" s="103"/>
      <c r="F202" s="105" t="str">
        <f t="shared" si="7"/>
        <v/>
      </c>
      <c r="G202" s="134"/>
      <c r="H202" s="2"/>
      <c r="I202" s="2"/>
      <c r="J202" s="2"/>
      <c r="K202" s="2"/>
      <c r="L202" s="2"/>
      <c r="M202" s="2"/>
      <c r="N202" s="128"/>
    </row>
    <row r="203" spans="1:14" s="133" customFormat="1">
      <c r="A203" s="104"/>
      <c r="B203" s="122"/>
      <c r="C203" s="105"/>
      <c r="D203" s="106"/>
      <c r="E203" s="103"/>
      <c r="F203" s="105" t="str">
        <f t="shared" si="7"/>
        <v/>
      </c>
      <c r="G203" s="134"/>
      <c r="H203" s="2"/>
      <c r="I203" s="2"/>
      <c r="J203" s="2"/>
      <c r="K203" s="2"/>
      <c r="L203" s="2"/>
      <c r="M203" s="2"/>
      <c r="N203" s="128"/>
    </row>
    <row r="204" spans="1:14" s="133" customFormat="1">
      <c r="A204" s="104"/>
      <c r="B204" s="122"/>
      <c r="C204" s="105"/>
      <c r="D204" s="106"/>
      <c r="E204" s="103"/>
      <c r="F204" s="105" t="str">
        <f t="shared" si="7"/>
        <v/>
      </c>
      <c r="G204" s="134"/>
      <c r="H204" s="2"/>
      <c r="I204" s="2"/>
      <c r="J204" s="2"/>
      <c r="K204" s="2"/>
      <c r="L204" s="2"/>
      <c r="M204" s="2"/>
      <c r="N204" s="128"/>
    </row>
    <row r="205" spans="1:14" s="133" customFormat="1">
      <c r="A205" s="104"/>
      <c r="B205" s="122"/>
      <c r="C205" s="105"/>
      <c r="D205" s="106"/>
      <c r="E205" s="103"/>
      <c r="F205" s="105" t="str">
        <f t="shared" si="7"/>
        <v/>
      </c>
      <c r="G205" s="134"/>
      <c r="H205" s="2"/>
      <c r="I205" s="2"/>
      <c r="J205" s="2"/>
      <c r="K205" s="2"/>
      <c r="L205" s="2"/>
      <c r="M205" s="2"/>
      <c r="N205" s="128"/>
    </row>
    <row r="206" spans="1:14" s="133" customFormat="1">
      <c r="A206" s="104"/>
      <c r="B206" s="122"/>
      <c r="C206" s="105"/>
      <c r="D206" s="106"/>
      <c r="E206" s="103"/>
      <c r="F206" s="105" t="str">
        <f t="shared" si="7"/>
        <v/>
      </c>
      <c r="G206" s="134"/>
      <c r="H206" s="2"/>
      <c r="I206" s="2"/>
      <c r="J206" s="2"/>
      <c r="K206" s="2"/>
      <c r="L206" s="2"/>
      <c r="M206" s="2"/>
      <c r="N206" s="128"/>
    </row>
    <row r="207" spans="1:14" s="133" customFormat="1">
      <c r="A207" s="104"/>
      <c r="B207" s="122"/>
      <c r="C207" s="105"/>
      <c r="D207" s="106"/>
      <c r="E207" s="103"/>
      <c r="F207" s="105" t="str">
        <f t="shared" si="7"/>
        <v/>
      </c>
      <c r="G207" s="134"/>
      <c r="H207" s="2"/>
      <c r="I207" s="2"/>
      <c r="J207" s="2"/>
      <c r="K207" s="2"/>
      <c r="L207" s="2"/>
      <c r="M207" s="2"/>
      <c r="N207" s="128"/>
    </row>
    <row r="208" spans="1:14" s="133" customFormat="1">
      <c r="A208" s="104"/>
      <c r="B208" s="122"/>
      <c r="C208" s="105"/>
      <c r="D208" s="106"/>
      <c r="E208" s="103"/>
      <c r="F208" s="105" t="str">
        <f t="shared" si="7"/>
        <v/>
      </c>
      <c r="G208" s="134"/>
      <c r="H208" s="2"/>
      <c r="I208" s="2"/>
      <c r="J208" s="2"/>
      <c r="K208" s="2"/>
      <c r="L208" s="2"/>
      <c r="M208" s="2"/>
      <c r="N208" s="128"/>
    </row>
    <row r="209" spans="1:14" s="133" customFormat="1">
      <c r="A209" s="104"/>
      <c r="B209" s="122"/>
      <c r="C209" s="105"/>
      <c r="D209" s="106"/>
      <c r="E209" s="103"/>
      <c r="F209" s="105" t="str">
        <f t="shared" si="7"/>
        <v/>
      </c>
      <c r="G209" s="134"/>
      <c r="H209" s="2"/>
      <c r="I209" s="2"/>
      <c r="J209" s="2"/>
      <c r="K209" s="2"/>
      <c r="L209" s="2"/>
      <c r="M209" s="2"/>
      <c r="N209" s="128"/>
    </row>
    <row r="210" spans="1:14" s="133" customFormat="1">
      <c r="A210" s="104"/>
      <c r="B210" s="122"/>
      <c r="C210" s="105"/>
      <c r="D210" s="106"/>
      <c r="E210" s="103"/>
      <c r="F210" s="105" t="str">
        <f t="shared" si="7"/>
        <v/>
      </c>
      <c r="G210" s="134"/>
      <c r="H210" s="2"/>
      <c r="I210" s="2"/>
      <c r="J210" s="2"/>
      <c r="K210" s="2"/>
      <c r="L210" s="2"/>
      <c r="M210" s="2"/>
      <c r="N210" s="128"/>
    </row>
    <row r="211" spans="1:14" s="133" customFormat="1">
      <c r="A211" s="104"/>
      <c r="B211" s="122"/>
      <c r="C211" s="105"/>
      <c r="D211" s="106"/>
      <c r="E211" s="103"/>
      <c r="F211" s="105" t="str">
        <f t="shared" si="7"/>
        <v/>
      </c>
      <c r="G211" s="134"/>
      <c r="H211" s="2"/>
      <c r="I211" s="2"/>
      <c r="J211" s="2"/>
      <c r="K211" s="2"/>
      <c r="L211" s="2"/>
      <c r="M211" s="2"/>
      <c r="N211" s="128"/>
    </row>
    <row r="212" spans="1:14" s="133" customFormat="1">
      <c r="A212" s="104"/>
      <c r="B212" s="122"/>
      <c r="C212" s="105"/>
      <c r="D212" s="106"/>
      <c r="E212" s="103"/>
      <c r="F212" s="105" t="str">
        <f t="shared" si="7"/>
        <v/>
      </c>
      <c r="G212" s="134"/>
      <c r="H212" s="2"/>
      <c r="I212" s="2"/>
      <c r="J212" s="2"/>
      <c r="K212" s="2"/>
      <c r="L212" s="2"/>
      <c r="M212" s="2"/>
      <c r="N212" s="128"/>
    </row>
    <row r="213" spans="1:14" s="133" customFormat="1">
      <c r="A213" s="104"/>
      <c r="B213" s="122"/>
      <c r="C213" s="105"/>
      <c r="D213" s="106"/>
      <c r="E213" s="103"/>
      <c r="F213" s="105" t="str">
        <f t="shared" si="7"/>
        <v/>
      </c>
      <c r="G213" s="134"/>
      <c r="H213" s="2"/>
      <c r="I213" s="2"/>
      <c r="J213" s="2"/>
      <c r="K213" s="2"/>
      <c r="L213" s="2"/>
      <c r="M213" s="2"/>
      <c r="N213" s="128"/>
    </row>
    <row r="214" spans="1:14" s="133" customFormat="1">
      <c r="A214" s="104"/>
      <c r="B214" s="122"/>
      <c r="C214" s="105"/>
      <c r="D214" s="106"/>
      <c r="E214" s="103"/>
      <c r="F214" s="105" t="str">
        <f t="shared" si="7"/>
        <v/>
      </c>
      <c r="G214" s="134"/>
      <c r="H214" s="2"/>
      <c r="I214" s="2"/>
      <c r="J214" s="2"/>
      <c r="K214" s="2"/>
      <c r="L214" s="2"/>
      <c r="M214" s="2"/>
      <c r="N214" s="128"/>
    </row>
    <row r="215" spans="1:14" s="133" customFormat="1">
      <c r="A215" s="104"/>
      <c r="B215" s="122"/>
      <c r="C215" s="105"/>
      <c r="D215" s="106"/>
      <c r="E215" s="103"/>
      <c r="F215" s="105" t="str">
        <f t="shared" si="7"/>
        <v/>
      </c>
      <c r="G215" s="134"/>
      <c r="H215" s="2"/>
      <c r="I215" s="2"/>
      <c r="J215" s="2"/>
      <c r="K215" s="2"/>
      <c r="L215" s="2"/>
      <c r="M215" s="2"/>
      <c r="N215" s="128"/>
    </row>
    <row r="216" spans="1:14" s="133" customFormat="1">
      <c r="A216" s="104"/>
      <c r="B216" s="122"/>
      <c r="C216" s="105"/>
      <c r="D216" s="106"/>
      <c r="E216" s="103"/>
      <c r="F216" s="105" t="str">
        <f t="shared" si="7"/>
        <v/>
      </c>
      <c r="G216" s="134"/>
      <c r="H216" s="2"/>
      <c r="I216" s="2"/>
      <c r="J216" s="2"/>
      <c r="K216" s="2"/>
      <c r="L216" s="2"/>
      <c r="M216" s="2"/>
      <c r="N216" s="128"/>
    </row>
    <row r="217" spans="1:14" s="133" customFormat="1">
      <c r="A217" s="104"/>
      <c r="B217" s="122"/>
      <c r="C217" s="105"/>
      <c r="D217" s="106"/>
      <c r="E217" s="103"/>
      <c r="F217" s="105" t="str">
        <f t="shared" si="7"/>
        <v/>
      </c>
      <c r="G217" s="134"/>
      <c r="H217" s="2"/>
      <c r="I217" s="2"/>
      <c r="J217" s="2"/>
      <c r="K217" s="2"/>
      <c r="L217" s="2"/>
      <c r="M217" s="2"/>
      <c r="N217" s="128"/>
    </row>
    <row r="218" spans="1:14" s="133" customFormat="1">
      <c r="A218" s="104"/>
      <c r="B218" s="122"/>
      <c r="C218" s="105"/>
      <c r="D218" s="106"/>
      <c r="E218" s="103"/>
      <c r="F218" s="105" t="str">
        <f t="shared" si="7"/>
        <v/>
      </c>
      <c r="G218" s="134"/>
      <c r="H218" s="2"/>
      <c r="I218" s="2"/>
      <c r="J218" s="2"/>
      <c r="K218" s="2"/>
      <c r="L218" s="2"/>
      <c r="M218" s="2"/>
      <c r="N218" s="128"/>
    </row>
    <row r="219" spans="1:14" s="133" customFormat="1">
      <c r="A219" s="104"/>
      <c r="B219" s="122"/>
      <c r="C219" s="105"/>
      <c r="D219" s="106"/>
      <c r="E219" s="103"/>
      <c r="F219" s="105" t="str">
        <f t="shared" si="7"/>
        <v/>
      </c>
      <c r="G219" s="134"/>
      <c r="H219" s="2"/>
      <c r="I219" s="2"/>
      <c r="J219" s="2"/>
      <c r="K219" s="2"/>
      <c r="L219" s="2"/>
      <c r="M219" s="2"/>
      <c r="N219" s="128"/>
    </row>
    <row r="220" spans="1:14" s="133" customFormat="1">
      <c r="A220" s="104"/>
      <c r="B220" s="122"/>
      <c r="C220" s="105"/>
      <c r="D220" s="106"/>
      <c r="E220" s="103"/>
      <c r="F220" s="105" t="str">
        <f t="shared" si="7"/>
        <v/>
      </c>
      <c r="G220" s="134"/>
      <c r="H220" s="2"/>
      <c r="I220" s="2"/>
      <c r="J220" s="2"/>
      <c r="K220" s="2"/>
      <c r="L220" s="2"/>
      <c r="M220" s="2"/>
      <c r="N220" s="128"/>
    </row>
    <row r="221" spans="1:14" s="133" customFormat="1">
      <c r="A221" s="104"/>
      <c r="B221" s="122"/>
      <c r="C221" s="105"/>
      <c r="D221" s="106"/>
      <c r="E221" s="103"/>
      <c r="F221" s="105" t="str">
        <f t="shared" si="7"/>
        <v/>
      </c>
      <c r="G221" s="134"/>
      <c r="H221" s="2"/>
      <c r="I221" s="2"/>
      <c r="J221" s="2"/>
      <c r="K221" s="2"/>
      <c r="L221" s="2"/>
      <c r="M221" s="2"/>
      <c r="N221" s="128"/>
    </row>
    <row r="222" spans="1:14" s="133" customFormat="1">
      <c r="A222" s="104"/>
      <c r="B222" s="122"/>
      <c r="C222" s="105"/>
      <c r="D222" s="106"/>
      <c r="E222" s="103"/>
      <c r="F222" s="105" t="str">
        <f t="shared" si="7"/>
        <v/>
      </c>
      <c r="G222" s="134"/>
      <c r="H222" s="2"/>
      <c r="I222" s="2"/>
      <c r="J222" s="2"/>
      <c r="K222" s="2"/>
      <c r="L222" s="2"/>
      <c r="M222" s="2"/>
      <c r="N222" s="128"/>
    </row>
    <row r="223" spans="1:14" s="133" customFormat="1">
      <c r="A223" s="104"/>
      <c r="B223" s="122"/>
      <c r="C223" s="105"/>
      <c r="D223" s="106"/>
      <c r="E223" s="103"/>
      <c r="F223" s="105" t="str">
        <f t="shared" si="7"/>
        <v/>
      </c>
      <c r="G223" s="134"/>
      <c r="H223" s="2"/>
      <c r="I223" s="2"/>
      <c r="J223" s="2"/>
      <c r="K223" s="2"/>
      <c r="L223" s="2"/>
      <c r="M223" s="2"/>
      <c r="N223" s="128"/>
    </row>
    <row r="224" spans="1:14" s="133" customFormat="1">
      <c r="A224" s="104"/>
      <c r="B224" s="122"/>
      <c r="C224" s="105"/>
      <c r="D224" s="106"/>
      <c r="E224" s="103"/>
      <c r="F224" s="105" t="str">
        <f t="shared" si="7"/>
        <v/>
      </c>
      <c r="G224" s="134"/>
      <c r="H224" s="2"/>
      <c r="I224" s="2"/>
      <c r="J224" s="2"/>
      <c r="K224" s="2"/>
      <c r="L224" s="2"/>
      <c r="M224" s="2"/>
      <c r="N224" s="128"/>
    </row>
    <row r="225" spans="1:14" s="133" customFormat="1">
      <c r="A225" s="104"/>
      <c r="B225" s="122"/>
      <c r="C225" s="105"/>
      <c r="D225" s="106"/>
      <c r="E225" s="103"/>
      <c r="F225" s="105" t="str">
        <f t="shared" si="7"/>
        <v/>
      </c>
      <c r="G225" s="134"/>
      <c r="H225" s="2"/>
      <c r="I225" s="2"/>
      <c r="J225" s="2"/>
      <c r="K225" s="2"/>
      <c r="L225" s="2"/>
      <c r="M225" s="2"/>
      <c r="N225" s="128"/>
    </row>
    <row r="226" spans="1:14" s="133" customFormat="1">
      <c r="A226" s="104"/>
      <c r="B226" s="122"/>
      <c r="C226" s="105"/>
      <c r="D226" s="106"/>
      <c r="E226" s="103"/>
      <c r="F226" s="105" t="str">
        <f t="shared" si="7"/>
        <v/>
      </c>
      <c r="G226" s="134"/>
      <c r="H226" s="2"/>
      <c r="I226" s="2"/>
      <c r="J226" s="2"/>
      <c r="K226" s="2"/>
      <c r="L226" s="2"/>
      <c r="M226" s="2"/>
      <c r="N226" s="128"/>
    </row>
    <row r="227" spans="1:14" s="133" customFormat="1">
      <c r="A227" s="104"/>
      <c r="B227" s="122"/>
      <c r="C227" s="105"/>
      <c r="D227" s="106"/>
      <c r="E227" s="103"/>
      <c r="F227" s="105" t="str">
        <f t="shared" si="7"/>
        <v/>
      </c>
      <c r="G227" s="134"/>
      <c r="H227" s="2"/>
      <c r="I227" s="2"/>
      <c r="J227" s="2"/>
      <c r="K227" s="2"/>
      <c r="L227" s="2"/>
      <c r="M227" s="2"/>
      <c r="N227" s="128"/>
    </row>
    <row r="228" spans="1:14" s="133" customFormat="1">
      <c r="A228" s="104"/>
      <c r="B228" s="122"/>
      <c r="C228" s="105"/>
      <c r="D228" s="106"/>
      <c r="E228" s="103"/>
      <c r="F228" s="105" t="str">
        <f t="shared" si="7"/>
        <v/>
      </c>
      <c r="G228" s="134"/>
      <c r="H228" s="2"/>
      <c r="I228" s="2"/>
      <c r="J228" s="2"/>
      <c r="K228" s="2"/>
      <c r="L228" s="2"/>
      <c r="M228" s="2"/>
      <c r="N228" s="128"/>
    </row>
    <row r="229" spans="1:14" s="133" customFormat="1">
      <c r="A229" s="104"/>
      <c r="B229" s="122"/>
      <c r="C229" s="105"/>
      <c r="D229" s="106"/>
      <c r="E229" s="103"/>
      <c r="F229" s="105" t="str">
        <f t="shared" si="7"/>
        <v/>
      </c>
      <c r="G229" s="134"/>
      <c r="H229" s="2"/>
      <c r="I229" s="2"/>
      <c r="J229" s="2"/>
      <c r="K229" s="2"/>
      <c r="L229" s="2"/>
      <c r="M229" s="2"/>
      <c r="N229" s="128"/>
    </row>
    <row r="230" spans="1:14" s="133" customFormat="1">
      <c r="A230" s="104"/>
      <c r="B230" s="122"/>
      <c r="C230" s="105"/>
      <c r="D230" s="106"/>
      <c r="E230" s="103"/>
      <c r="F230" s="105" t="str">
        <f t="shared" si="7"/>
        <v/>
      </c>
      <c r="G230" s="134"/>
      <c r="H230" s="2"/>
      <c r="I230" s="2"/>
      <c r="J230" s="2"/>
      <c r="K230" s="2"/>
      <c r="L230" s="2"/>
      <c r="M230" s="2"/>
      <c r="N230" s="128"/>
    </row>
    <row r="231" spans="1:14" s="133" customFormat="1">
      <c r="A231" s="104"/>
      <c r="B231" s="122"/>
      <c r="C231" s="105"/>
      <c r="D231" s="106"/>
      <c r="E231" s="103"/>
      <c r="F231" s="105" t="str">
        <f t="shared" si="7"/>
        <v/>
      </c>
      <c r="G231" s="134"/>
      <c r="H231" s="2"/>
      <c r="I231" s="2"/>
      <c r="J231" s="2"/>
      <c r="K231" s="2"/>
      <c r="L231" s="2"/>
      <c r="M231" s="2"/>
      <c r="N231" s="128"/>
    </row>
    <row r="232" spans="1:14" s="133" customFormat="1">
      <c r="A232" s="104"/>
      <c r="B232" s="122"/>
      <c r="C232" s="105"/>
      <c r="D232" s="106"/>
      <c r="E232" s="103"/>
      <c r="F232" s="105" t="str">
        <f t="shared" si="7"/>
        <v/>
      </c>
      <c r="G232" s="134"/>
      <c r="H232" s="2"/>
      <c r="I232" s="2"/>
      <c r="J232" s="2"/>
      <c r="K232" s="2"/>
      <c r="L232" s="2"/>
      <c r="M232" s="2"/>
      <c r="N232" s="128"/>
    </row>
    <row r="233" spans="1:14" s="133" customFormat="1">
      <c r="A233" s="104"/>
      <c r="B233" s="122"/>
      <c r="C233" s="105"/>
      <c r="D233" s="106"/>
      <c r="E233" s="103"/>
      <c r="F233" s="105" t="str">
        <f t="shared" si="7"/>
        <v/>
      </c>
      <c r="G233" s="134"/>
      <c r="H233" s="2"/>
      <c r="I233" s="2"/>
      <c r="J233" s="2"/>
      <c r="K233" s="2"/>
      <c r="L233" s="2"/>
      <c r="M233" s="2"/>
      <c r="N233" s="128"/>
    </row>
    <row r="234" spans="1:14" s="133" customFormat="1">
      <c r="A234" s="104"/>
      <c r="B234" s="122"/>
      <c r="C234" s="105"/>
      <c r="D234" s="106"/>
      <c r="E234" s="103"/>
      <c r="F234" s="105" t="str">
        <f t="shared" si="7"/>
        <v/>
      </c>
      <c r="G234" s="134"/>
      <c r="H234" s="2"/>
      <c r="I234" s="2"/>
      <c r="J234" s="2"/>
      <c r="K234" s="2"/>
      <c r="L234" s="2"/>
      <c r="M234" s="2"/>
      <c r="N234" s="128"/>
    </row>
    <row r="235" spans="1:14" s="133" customFormat="1">
      <c r="A235" s="104"/>
      <c r="B235" s="122"/>
      <c r="C235" s="105"/>
      <c r="D235" s="106"/>
      <c r="E235" s="103"/>
      <c r="F235" s="105" t="str">
        <f t="shared" si="7"/>
        <v/>
      </c>
      <c r="G235" s="134"/>
      <c r="H235" s="2"/>
      <c r="I235" s="2"/>
      <c r="J235" s="2"/>
      <c r="K235" s="2"/>
      <c r="L235" s="2"/>
      <c r="M235" s="2"/>
      <c r="N235" s="128"/>
    </row>
    <row r="236" spans="1:14" s="133" customFormat="1">
      <c r="A236" s="104"/>
      <c r="B236" s="122"/>
      <c r="C236" s="105"/>
      <c r="D236" s="106"/>
      <c r="E236" s="103"/>
      <c r="F236" s="105" t="str">
        <f t="shared" si="7"/>
        <v/>
      </c>
      <c r="G236" s="134"/>
      <c r="H236" s="2"/>
      <c r="I236" s="2"/>
      <c r="J236" s="2"/>
      <c r="K236" s="2"/>
      <c r="L236" s="2"/>
      <c r="M236" s="2"/>
      <c r="N236" s="128"/>
    </row>
    <row r="237" spans="1:14" s="133" customFormat="1">
      <c r="A237" s="104"/>
      <c r="B237" s="122"/>
      <c r="C237" s="105"/>
      <c r="D237" s="106"/>
      <c r="E237" s="103"/>
      <c r="F237" s="105" t="str">
        <f t="shared" si="7"/>
        <v/>
      </c>
      <c r="G237" s="134"/>
      <c r="H237" s="2"/>
      <c r="I237" s="2"/>
      <c r="J237" s="2"/>
      <c r="K237" s="2"/>
      <c r="L237" s="2"/>
      <c r="M237" s="2"/>
      <c r="N237" s="128"/>
    </row>
    <row r="238" spans="1:14" s="133" customFormat="1">
      <c r="A238" s="104"/>
      <c r="B238" s="122"/>
      <c r="C238" s="105"/>
      <c r="D238" s="106"/>
      <c r="E238" s="103"/>
      <c r="F238" s="105" t="str">
        <f t="shared" si="7"/>
        <v/>
      </c>
      <c r="G238" s="134"/>
      <c r="H238" s="2"/>
      <c r="I238" s="2"/>
      <c r="J238" s="2"/>
      <c r="K238" s="2"/>
      <c r="L238" s="2"/>
      <c r="M238" s="2"/>
      <c r="N238" s="128"/>
    </row>
    <row r="239" spans="1:14" s="133" customFormat="1">
      <c r="A239" s="104"/>
      <c r="B239" s="122"/>
      <c r="C239" s="105"/>
      <c r="D239" s="106"/>
      <c r="E239" s="103"/>
      <c r="F239" s="105" t="str">
        <f t="shared" si="7"/>
        <v/>
      </c>
      <c r="G239" s="134"/>
      <c r="H239" s="2"/>
      <c r="I239" s="2"/>
      <c r="J239" s="2"/>
      <c r="K239" s="2"/>
      <c r="L239" s="2"/>
      <c r="M239" s="2"/>
      <c r="N239" s="128"/>
    </row>
    <row r="240" spans="1:14" s="133" customFormat="1">
      <c r="A240" s="104"/>
      <c r="B240" s="122"/>
      <c r="C240" s="105"/>
      <c r="D240" s="106"/>
      <c r="E240" s="103"/>
      <c r="F240" s="105" t="str">
        <f t="shared" si="7"/>
        <v/>
      </c>
      <c r="G240" s="134"/>
      <c r="H240" s="2"/>
      <c r="I240" s="2"/>
      <c r="J240" s="2"/>
      <c r="K240" s="2"/>
      <c r="L240" s="2"/>
      <c r="M240" s="2"/>
      <c r="N240" s="128"/>
    </row>
    <row r="241" spans="1:14" s="133" customFormat="1">
      <c r="A241" s="104"/>
      <c r="B241" s="122"/>
      <c r="C241" s="105"/>
      <c r="D241" s="106"/>
      <c r="E241" s="103"/>
      <c r="F241" s="105" t="str">
        <f t="shared" si="7"/>
        <v/>
      </c>
      <c r="G241" s="134"/>
      <c r="H241" s="2"/>
      <c r="I241" s="2"/>
      <c r="J241" s="2"/>
      <c r="K241" s="2"/>
      <c r="L241" s="2"/>
      <c r="M241" s="2"/>
      <c r="N241" s="128"/>
    </row>
    <row r="242" spans="1:14" s="133" customFormat="1">
      <c r="A242" s="104"/>
      <c r="B242" s="122"/>
      <c r="C242" s="105"/>
      <c r="D242" s="106"/>
      <c r="E242" s="103"/>
      <c r="F242" s="105" t="str">
        <f t="shared" si="7"/>
        <v/>
      </c>
      <c r="G242" s="134"/>
      <c r="H242" s="2"/>
      <c r="I242" s="2"/>
      <c r="J242" s="2"/>
      <c r="K242" s="2"/>
      <c r="L242" s="2"/>
      <c r="M242" s="2"/>
      <c r="N242" s="128"/>
    </row>
    <row r="243" spans="1:14" s="133" customFormat="1">
      <c r="A243" s="104"/>
      <c r="B243" s="122"/>
      <c r="C243" s="105"/>
      <c r="D243" s="106"/>
      <c r="E243" s="103"/>
      <c r="F243" s="105" t="str">
        <f t="shared" si="7"/>
        <v/>
      </c>
      <c r="G243" s="134"/>
      <c r="H243" s="2"/>
      <c r="I243" s="2"/>
      <c r="J243" s="2"/>
      <c r="K243" s="2"/>
      <c r="L243" s="2"/>
      <c r="M243" s="2"/>
      <c r="N243" s="128"/>
    </row>
    <row r="244" spans="1:14" s="133" customFormat="1">
      <c r="A244" s="104"/>
      <c r="B244" s="122"/>
      <c r="C244" s="105"/>
      <c r="D244" s="106"/>
      <c r="E244" s="103"/>
      <c r="F244" s="105" t="str">
        <f t="shared" si="7"/>
        <v/>
      </c>
      <c r="G244" s="134"/>
      <c r="H244" s="2"/>
      <c r="I244" s="2"/>
      <c r="J244" s="2"/>
      <c r="K244" s="2"/>
      <c r="L244" s="2"/>
      <c r="M244" s="2"/>
      <c r="N244" s="128"/>
    </row>
    <row r="245" spans="1:14" s="133" customFormat="1">
      <c r="A245" s="104"/>
      <c r="B245" s="122"/>
      <c r="C245" s="105"/>
      <c r="D245" s="106"/>
      <c r="E245" s="103"/>
      <c r="F245" s="105" t="str">
        <f t="shared" si="7"/>
        <v/>
      </c>
      <c r="G245" s="134"/>
      <c r="H245" s="2"/>
      <c r="I245" s="2"/>
      <c r="J245" s="2"/>
      <c r="K245" s="2"/>
      <c r="L245" s="2"/>
      <c r="M245" s="2"/>
      <c r="N245" s="128"/>
    </row>
    <row r="246" spans="1:14" s="133" customFormat="1">
      <c r="A246" s="104"/>
      <c r="B246" s="122"/>
      <c r="C246" s="105"/>
      <c r="D246" s="106"/>
      <c r="E246" s="103"/>
      <c r="F246" s="105" t="str">
        <f t="shared" si="7"/>
        <v/>
      </c>
      <c r="G246" s="134"/>
      <c r="H246" s="2"/>
      <c r="I246" s="2"/>
      <c r="J246" s="2"/>
      <c r="K246" s="2"/>
      <c r="L246" s="2"/>
      <c r="M246" s="2"/>
      <c r="N246" s="128"/>
    </row>
    <row r="247" spans="1:14" s="133" customFormat="1">
      <c r="A247" s="104"/>
      <c r="B247" s="122"/>
      <c r="C247" s="105"/>
      <c r="D247" s="106"/>
      <c r="E247" s="103"/>
      <c r="F247" s="105" t="str">
        <f t="shared" si="7"/>
        <v/>
      </c>
      <c r="G247" s="134"/>
      <c r="H247" s="2"/>
      <c r="I247" s="2"/>
      <c r="J247" s="2"/>
      <c r="K247" s="2"/>
      <c r="L247" s="2"/>
      <c r="M247" s="2"/>
      <c r="N247" s="128"/>
    </row>
    <row r="248" spans="1:14" s="133" customFormat="1">
      <c r="A248" s="104"/>
      <c r="B248" s="122"/>
      <c r="C248" s="105"/>
      <c r="D248" s="106"/>
      <c r="E248" s="103"/>
      <c r="F248" s="105" t="str">
        <f t="shared" si="7"/>
        <v/>
      </c>
      <c r="G248" s="134"/>
      <c r="H248" s="2"/>
      <c r="I248" s="2"/>
      <c r="J248" s="2"/>
      <c r="K248" s="2"/>
      <c r="L248" s="2"/>
      <c r="M248" s="2"/>
      <c r="N248" s="128"/>
    </row>
    <row r="249" spans="1:14" s="133" customFormat="1">
      <c r="A249" s="104"/>
      <c r="B249" s="122"/>
      <c r="C249" s="105"/>
      <c r="D249" s="106"/>
      <c r="E249" s="103"/>
      <c r="F249" s="105" t="str">
        <f t="shared" si="7"/>
        <v/>
      </c>
      <c r="G249" s="134"/>
      <c r="H249" s="2"/>
      <c r="I249" s="2"/>
      <c r="J249" s="2"/>
      <c r="K249" s="2"/>
      <c r="L249" s="2"/>
      <c r="M249" s="2"/>
      <c r="N249" s="128"/>
    </row>
    <row r="250" spans="1:14" s="133" customFormat="1">
      <c r="A250" s="104"/>
      <c r="B250" s="122"/>
      <c r="C250" s="105"/>
      <c r="D250" s="106"/>
      <c r="E250" s="103"/>
      <c r="F250" s="105" t="str">
        <f t="shared" si="7"/>
        <v/>
      </c>
      <c r="G250" s="134"/>
      <c r="H250" s="2"/>
      <c r="I250" s="2"/>
      <c r="J250" s="2"/>
      <c r="K250" s="2"/>
      <c r="L250" s="2"/>
      <c r="M250" s="2"/>
      <c r="N250" s="128"/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50"/>
  <conditionalFormatting sqref="K11:K42">
    <cfRule type="cellIs" dxfId="7" priority="4" stopIfTrue="1" operator="greaterThanOrEqual">
      <formula>0</formula>
    </cfRule>
  </conditionalFormatting>
  <conditionalFormatting sqref="B1:B1048576">
    <cfRule type="cellIs" dxfId="6" priority="1" operator="equal">
      <formula>"Fixed"</formula>
    </cfRule>
    <cfRule type="cellIs" dxfId="5" priority="2" operator="equal">
      <formula>"Income"</formula>
    </cfRule>
    <cfRule type="cellIs" dxfId="4" priority="3" operator="equal">
      <formula>"Variable"</formula>
    </cfRule>
  </conditionalFormatting>
  <dataValidations count="3">
    <dataValidation type="list" allowBlank="1" showInputMessage="1" showErrorMessage="1" sqref="C3:C1048576">
      <formula1>INDIRECT(B3)</formula1>
    </dataValidation>
    <dataValidation type="date" operator="greaterThan" allowBlank="1" showInputMessage="1" showErrorMessage="1" sqref="A3:A250">
      <formula1>1</formula1>
    </dataValidation>
    <dataValidation type="list" showInputMessage="1" showErrorMessage="1" sqref="B3:B1048576">
      <formula1>Type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250"/>
  <sheetViews>
    <sheetView showGridLines="0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05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Analysis'!C$42&gt;=12),J2,SUMIF(F:F,"Income"&amp;H2,D:D))</f>
        <v>0</v>
      </c>
      <c r="J2" s="131">
        <f>Budget!J3</f>
        <v>4583.333333333333</v>
      </c>
      <c r="K2" s="132">
        <f ca="1">I2-J2</f>
        <v>-4583.333333333333</v>
      </c>
    </row>
    <row r="3" spans="1:15">
      <c r="B3" s="105"/>
      <c r="F3" s="105" t="str">
        <f t="shared" ref="F3:F66" si="0">B3&amp;C3</f>
        <v/>
      </c>
      <c r="H3" s="129" t="str">
        <f>Budget!I4</f>
        <v>Jane</v>
      </c>
      <c r="I3" s="130">
        <f ca="1">IF(AND(Budget!L4="A",'YTD Analysis'!C$42&gt;=12),J3,SUMIF(F:F,"Income"&amp;H3,D:D))</f>
        <v>0</v>
      </c>
      <c r="J3" s="131">
        <f>Budget!J4</f>
        <v>2666.6666666666665</v>
      </c>
      <c r="K3" s="132">
        <f t="shared" ref="K3:K8" ca="1" si="1">I3-J3</f>
        <v>-2666.6666666666665</v>
      </c>
      <c r="M3" s="135" t="s">
        <v>67</v>
      </c>
    </row>
    <row r="4" spans="1:15">
      <c r="B4" s="105"/>
      <c r="F4" s="105" t="str">
        <f t="shared" si="0"/>
        <v/>
      </c>
      <c r="H4" s="129" t="str">
        <f>Budget!I5</f>
        <v>Tutoring</v>
      </c>
      <c r="I4" s="130">
        <f ca="1">IF(AND(Budget!L5="A",'YTD Analysis'!C$42&gt;=12),J4,SUMIF(F:F,"Income"&amp;H4,D:D))</f>
        <v>0</v>
      </c>
      <c r="J4" s="136">
        <f>Budget!J5</f>
        <v>83.333333333333329</v>
      </c>
      <c r="K4" s="132">
        <f t="shared" ca="1" si="1"/>
        <v>-83.333333333333329</v>
      </c>
      <c r="M4" s="135" t="s">
        <v>68</v>
      </c>
    </row>
    <row r="5" spans="1:15">
      <c r="B5" s="105"/>
      <c r="F5" s="105" t="str">
        <f t="shared" si="0"/>
        <v/>
      </c>
      <c r="H5" s="129" t="str">
        <f>Budget!I6</f>
        <v>Gifts</v>
      </c>
      <c r="I5" s="130">
        <f ca="1">IF(AND(Budget!L6="A",'YTD Analysis'!C$42&gt;=12),J5,SUMIF(F:F,"Income"&amp;H5,D:D))</f>
        <v>0</v>
      </c>
      <c r="J5" s="136">
        <f>Budget!J6</f>
        <v>41.666666666666664</v>
      </c>
      <c r="K5" s="132">
        <f t="shared" ca="1" si="1"/>
        <v>-41.666666666666664</v>
      </c>
    </row>
    <row r="6" spans="1:15">
      <c r="B6" s="105"/>
      <c r="E6" s="155"/>
      <c r="F6" s="105" t="str">
        <f t="shared" si="0"/>
        <v/>
      </c>
      <c r="H6" s="129" t="str">
        <f>Budget!I7</f>
        <v>Other</v>
      </c>
      <c r="I6" s="130">
        <f ca="1">IF(AND(Budget!L7="A",'YTD Analysis'!C$42&gt;=12),J6,SUMIF(F:F,"Income"&amp;H6,D:D))</f>
        <v>0</v>
      </c>
      <c r="J6" s="136">
        <f>Budget!J7</f>
        <v>0</v>
      </c>
      <c r="K6" s="132">
        <f t="shared" ca="1" si="1"/>
        <v>0</v>
      </c>
    </row>
    <row r="7" spans="1:15">
      <c r="B7" s="105"/>
      <c r="F7" s="105" t="str">
        <f t="shared" si="0"/>
        <v/>
      </c>
      <c r="H7" s="129" t="str">
        <f>Budget!I8</f>
        <v>Other</v>
      </c>
      <c r="I7" s="130">
        <f ca="1">IF(AND(Budget!L8="A",'YTD Analysis'!C$42&gt;=12),J7,SUMIF(F:F,"Income"&amp;H7,D:D))</f>
        <v>0</v>
      </c>
      <c r="J7" s="131">
        <f>Budget!J8</f>
        <v>0</v>
      </c>
      <c r="K7" s="132">
        <f t="shared" ca="1" si="1"/>
        <v>0</v>
      </c>
    </row>
    <row r="8" spans="1:15" ht="13.5" thickBot="1">
      <c r="B8" s="105"/>
      <c r="E8" s="155"/>
      <c r="F8" s="105" t="str">
        <f t="shared" si="0"/>
        <v/>
      </c>
      <c r="H8" s="137" t="str">
        <f>Budget!I9</f>
        <v>Other</v>
      </c>
      <c r="I8" s="130">
        <f ca="1">IF(AND(Budget!L9="A",'YTD Analysis'!C$42&gt;=12),J8,SUMIF(F:F,"Income"&amp;H8,D:D))</f>
        <v>0</v>
      </c>
      <c r="J8" s="138">
        <f>Budget!J9</f>
        <v>0</v>
      </c>
      <c r="K8" s="132">
        <f t="shared" ca="1" si="1"/>
        <v>0</v>
      </c>
    </row>
    <row r="9" spans="1:15" ht="13.5" thickBot="1">
      <c r="B9" s="105"/>
      <c r="F9" s="105" t="str">
        <f t="shared" si="0"/>
        <v/>
      </c>
      <c r="H9" s="139" t="s">
        <v>29</v>
      </c>
      <c r="I9" s="140">
        <f ca="1">SUM(I2:I8)</f>
        <v>0</v>
      </c>
      <c r="J9" s="141">
        <f>SUM(J2:J8)</f>
        <v>7375</v>
      </c>
      <c r="K9" s="142">
        <f ca="1">SUM(K2:K8)</f>
        <v>-7375</v>
      </c>
    </row>
    <row r="10" spans="1:15" ht="13.5" thickBot="1">
      <c r="A10" s="107"/>
      <c r="B10" s="105"/>
      <c r="D10" s="108"/>
      <c r="E10" s="109"/>
      <c r="F10" s="105" t="str">
        <f t="shared" si="0"/>
        <v/>
      </c>
      <c r="G10" s="143"/>
    </row>
    <row r="11" spans="1:15" ht="13.5" thickBot="1">
      <c r="B11" s="105"/>
      <c r="F11" s="105" t="str">
        <f t="shared" si="0"/>
        <v/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B12" s="105"/>
      <c r="F12" s="105" t="str">
        <f t="shared" si="0"/>
        <v/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IF(Budget!D4="Yes",(12*Budget!C4)-('YTD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B13" s="105"/>
      <c r="E13" s="155"/>
      <c r="F13" s="105" t="str">
        <f t="shared" si="0"/>
        <v/>
      </c>
      <c r="H13" s="129" t="str">
        <f>Budget!B5</f>
        <v>Car</v>
      </c>
      <c r="I13" s="147">
        <f t="shared" si="2"/>
        <v>0</v>
      </c>
      <c r="J13" s="148">
        <f>IF(Budget!D5="Yes",(12*Budget!C5)-('YTD Analysis'!C4),Budget!C5)</f>
        <v>180</v>
      </c>
      <c r="K13" s="149">
        <f t="shared" ref="K13:K41" si="4">J13-I13</f>
        <v>180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B14" s="105"/>
      <c r="F14" s="105" t="str">
        <f t="shared" si="0"/>
        <v/>
      </c>
      <c r="H14" s="129" t="str">
        <f>Budget!B6</f>
        <v>Charity</v>
      </c>
      <c r="I14" s="147">
        <f t="shared" si="2"/>
        <v>0</v>
      </c>
      <c r="J14" s="148">
        <f>IF(Budget!D6="Yes",(12*Budget!C6)-('YTD Analysis'!C5),Budget!C6)</f>
        <v>50</v>
      </c>
      <c r="K14" s="149">
        <f t="shared" si="4"/>
        <v>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B15" s="105"/>
      <c r="E15" s="155"/>
      <c r="F15" s="105" t="str">
        <f t="shared" si="0"/>
        <v/>
      </c>
      <c r="H15" s="129" t="str">
        <f>Budget!B7</f>
        <v>Emergency</v>
      </c>
      <c r="I15" s="147">
        <f t="shared" si="2"/>
        <v>0</v>
      </c>
      <c r="J15" s="148">
        <f>IF(Budget!D7="Yes",(12*Budget!C7)-('YTD Analysis'!C6),Budget!C7)</f>
        <v>600</v>
      </c>
      <c r="K15" s="149">
        <f t="shared" si="4"/>
        <v>600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B16" s="105"/>
      <c r="F16" s="105" t="str">
        <f t="shared" si="0"/>
        <v/>
      </c>
      <c r="H16" s="129" t="str">
        <f>Budget!B8</f>
        <v>Gas</v>
      </c>
      <c r="I16" s="147">
        <f t="shared" si="2"/>
        <v>0</v>
      </c>
      <c r="J16" s="148">
        <f>IF(Budget!D8="Yes",(12*Budget!C8)-('YTD Analysis'!C7),Budget!C8)</f>
        <v>300</v>
      </c>
      <c r="K16" s="149">
        <f t="shared" si="4"/>
        <v>300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2:15">
      <c r="B17" s="105"/>
      <c r="F17" s="105" t="str">
        <f t="shared" si="0"/>
        <v/>
      </c>
      <c r="G17" s="151"/>
      <c r="H17" s="129" t="str">
        <f>Budget!B9</f>
        <v>Gifts</v>
      </c>
      <c r="I17" s="147">
        <f t="shared" si="2"/>
        <v>0</v>
      </c>
      <c r="J17" s="148">
        <f>IF(Budget!D9="Yes",(12*Budget!C9)-('YTD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2:15">
      <c r="B18" s="105"/>
      <c r="E18" s="155"/>
      <c r="F18" s="105" t="str">
        <f t="shared" si="0"/>
        <v/>
      </c>
      <c r="G18" s="151"/>
      <c r="H18" s="129" t="str">
        <f>Budget!B10</f>
        <v>Going Out</v>
      </c>
      <c r="I18" s="147">
        <f t="shared" si="2"/>
        <v>0</v>
      </c>
      <c r="J18" s="148">
        <f>IF(Budget!D10="Yes",(12*Budget!C10)-('YTD Analysis'!C9),Budget!C10)</f>
        <v>75</v>
      </c>
      <c r="K18" s="149">
        <f t="shared" si="4"/>
        <v>75</v>
      </c>
      <c r="M18" s="129" t="str">
        <f>Budget!F10</f>
        <v>Mortgage</v>
      </c>
      <c r="N18" s="147">
        <f>Budget!G10</f>
        <v>2000</v>
      </c>
      <c r="O18" s="150" t="str">
        <f t="shared" si="3"/>
        <v/>
      </c>
    </row>
    <row r="19" spans="2:15">
      <c r="F19" s="105" t="str">
        <f t="shared" si="0"/>
        <v/>
      </c>
      <c r="H19" s="129" t="str">
        <f>Budget!B11</f>
        <v>Groceries</v>
      </c>
      <c r="I19" s="147">
        <f t="shared" si="2"/>
        <v>0</v>
      </c>
      <c r="J19" s="148">
        <f>IF(Budget!D11="Yes",(12*Budget!C11)-('YTD Analysis'!C10),Budget!C11)</f>
        <v>500</v>
      </c>
      <c r="K19" s="149">
        <f t="shared" si="4"/>
        <v>500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2:15">
      <c r="F20" s="105" t="str">
        <f t="shared" si="0"/>
        <v/>
      </c>
      <c r="H20" s="129" t="str">
        <f>Budget!B12</f>
        <v>Jane</v>
      </c>
      <c r="I20" s="147">
        <f t="shared" si="2"/>
        <v>0</v>
      </c>
      <c r="J20" s="148">
        <f>IF(Budget!D12="Yes",(12*Budget!C12)-('YTD Analysis'!C11),Budget!C12)</f>
        <v>30</v>
      </c>
      <c r="K20" s="149">
        <f t="shared" si="4"/>
        <v>30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2:15">
      <c r="F21" s="105" t="str">
        <f t="shared" si="0"/>
        <v/>
      </c>
      <c r="H21" s="129" t="str">
        <f>Budget!B13</f>
        <v>John</v>
      </c>
      <c r="I21" s="147">
        <f t="shared" si="2"/>
        <v>0</v>
      </c>
      <c r="J21" s="148">
        <f>IF(Budget!D13="Yes",(12*Budget!C13)-('YTD Analysis'!C12),Budget!C13)</f>
        <v>30</v>
      </c>
      <c r="K21" s="149">
        <f t="shared" si="4"/>
        <v>30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2:15">
      <c r="F22" s="105" t="str">
        <f t="shared" si="0"/>
        <v/>
      </c>
      <c r="H22" s="129" t="str">
        <f>Budget!B14</f>
        <v>kids</v>
      </c>
      <c r="I22" s="147">
        <f t="shared" si="2"/>
        <v>0</v>
      </c>
      <c r="J22" s="148">
        <f>IF(Budget!D14="Yes",(12*Budget!C14)-('YTD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2:15">
      <c r="F23" s="105" t="str">
        <f t="shared" si="0"/>
        <v/>
      </c>
      <c r="H23" s="129" t="str">
        <f>Budget!B15</f>
        <v>Kids Clothing</v>
      </c>
      <c r="I23" s="147">
        <f t="shared" si="2"/>
        <v>0</v>
      </c>
      <c r="J23" s="148">
        <f>IF(Budget!D15="Yes",(12*Budget!C15)-('YTD Analysis'!C14),Budget!C15)</f>
        <v>1200</v>
      </c>
      <c r="K23" s="149">
        <f t="shared" si="4"/>
        <v>1200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2:15">
      <c r="F24" s="105" t="str">
        <f t="shared" si="0"/>
        <v/>
      </c>
      <c r="H24" s="129" t="str">
        <f>Budget!B16</f>
        <v>Kids Medical</v>
      </c>
      <c r="I24" s="147">
        <f t="shared" si="2"/>
        <v>0</v>
      </c>
      <c r="J24" s="148">
        <f>IF(Budget!D16="Yes",(12*Budget!C16)-('YTD Analysis'!C15),Budget!C16)</f>
        <v>75</v>
      </c>
      <c r="K24" s="149">
        <f t="shared" si="4"/>
        <v>75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2:15">
      <c r="F25" s="105" t="str">
        <f t="shared" si="0"/>
        <v/>
      </c>
      <c r="H25" s="129" t="str">
        <f>Budget!B17</f>
        <v>Medical</v>
      </c>
      <c r="I25" s="147">
        <f t="shared" si="2"/>
        <v>0</v>
      </c>
      <c r="J25" s="148">
        <f>IF(Budget!D17="Yes",(12*Budget!C17)-('YTD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2:15">
      <c r="F26" s="105" t="str">
        <f t="shared" si="0"/>
        <v/>
      </c>
      <c r="H26" s="129" t="str">
        <f>Budget!B18</f>
        <v>Misc</v>
      </c>
      <c r="I26" s="147">
        <f t="shared" si="2"/>
        <v>0</v>
      </c>
      <c r="J26" s="148">
        <f>IF(Budget!D18="Yes",(12*Budget!C18)-('YTD Analysis'!C17),Budget!C18)</f>
        <v>200</v>
      </c>
      <c r="K26" s="149">
        <f t="shared" si="4"/>
        <v>200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2:15">
      <c r="F27" s="105" t="str">
        <f t="shared" si="0"/>
        <v/>
      </c>
      <c r="H27" s="129" t="str">
        <f>Budget!B19</f>
        <v>My Clothing</v>
      </c>
      <c r="I27" s="147">
        <f t="shared" si="2"/>
        <v>0</v>
      </c>
      <c r="J27" s="148">
        <f>IF(Budget!D19="Yes",(12*Budget!C19)-('YTD Analysis'!C18),Budget!C19)</f>
        <v>25</v>
      </c>
      <c r="K27" s="149">
        <f t="shared" si="4"/>
        <v>25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2:15">
      <c r="F28" s="105" t="str">
        <f t="shared" si="0"/>
        <v/>
      </c>
      <c r="H28" s="129" t="str">
        <f>Budget!B20</f>
        <v>Other</v>
      </c>
      <c r="I28" s="147">
        <f t="shared" si="2"/>
        <v>0</v>
      </c>
      <c r="J28" s="148">
        <f>IF(Budget!D20="Yes",(12*Budget!C20)-('YTD Analysis'!C19),Budget!C20)</f>
        <v>0</v>
      </c>
      <c r="K28" s="149">
        <f t="shared" si="4"/>
        <v>0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2:15">
      <c r="F29" s="105" t="str">
        <f t="shared" si="0"/>
        <v/>
      </c>
      <c r="H29" s="129" t="str">
        <f>Budget!B21</f>
        <v>Travel</v>
      </c>
      <c r="I29" s="147">
        <f t="shared" si="2"/>
        <v>0</v>
      </c>
      <c r="J29" s="148">
        <f>IF(Budget!D21="Yes",(12*Budget!C21)-('YTD Analysis'!C20),Budget!C21)</f>
        <v>1200</v>
      </c>
      <c r="K29" s="149">
        <f t="shared" si="4"/>
        <v>1200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2:15">
      <c r="F30" s="105" t="str">
        <f t="shared" si="0"/>
        <v/>
      </c>
      <c r="H30" s="129" t="str">
        <f>Budget!B22</f>
        <v>Utilities</v>
      </c>
      <c r="I30" s="147">
        <f t="shared" si="2"/>
        <v>0</v>
      </c>
      <c r="J30" s="148">
        <f>IF(Budget!D22="Yes",(12*Budget!C22)-('YTD Analysis'!C21),Budget!C22)</f>
        <v>250</v>
      </c>
      <c r="K30" s="149">
        <f t="shared" si="4"/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2:15">
      <c r="F31" s="105" t="str">
        <f t="shared" si="0"/>
        <v/>
      </c>
      <c r="H31" s="129">
        <f>Budget!B23</f>
        <v>0</v>
      </c>
      <c r="I31" s="147">
        <f t="shared" si="2"/>
        <v>0</v>
      </c>
      <c r="J31" s="148">
        <f>IF(Budget!D23="Yes",(12*Budget!C23)-('YTD Analysis'!C22),Budget!C23)</f>
        <v>0</v>
      </c>
      <c r="K31" s="149">
        <f t="shared" si="4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2:15">
      <c r="F32" s="105" t="str">
        <f t="shared" si="0"/>
        <v/>
      </c>
      <c r="H32" s="129">
        <f>Budget!B24</f>
        <v>0</v>
      </c>
      <c r="I32" s="147">
        <f t="shared" si="2"/>
        <v>0</v>
      </c>
      <c r="J32" s="148">
        <f>IF(Budget!D24="Yes",(12*Budget!C24)-('YTD Analysis'!C23),Budget!C24)</f>
        <v>0</v>
      </c>
      <c r="K32" s="149">
        <f t="shared" si="4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05" t="str">
        <f t="shared" si="0"/>
        <v/>
      </c>
      <c r="H33" s="129">
        <f>Budget!B25</f>
        <v>0</v>
      </c>
      <c r="I33" s="147">
        <f t="shared" si="2"/>
        <v>0</v>
      </c>
      <c r="J33" s="148">
        <f>IF(Budget!D25="Yes",(12*Budget!C25)-('YTD Analysis'!C24),Budget!C25)</f>
        <v>0</v>
      </c>
      <c r="K33" s="149">
        <f t="shared" si="4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05" t="str">
        <f t="shared" si="0"/>
        <v/>
      </c>
      <c r="H34" s="129">
        <f>Budget!B26</f>
        <v>0</v>
      </c>
      <c r="I34" s="147">
        <f t="shared" si="2"/>
        <v>0</v>
      </c>
      <c r="J34" s="148">
        <f>IF(Budget!D26="Yes",(12*Budget!C26)-('YTD Analysis'!C25),Budget!C26)</f>
        <v>0</v>
      </c>
      <c r="K34" s="149">
        <f t="shared" si="4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05" t="str">
        <f t="shared" si="0"/>
        <v/>
      </c>
      <c r="H35" s="129">
        <f>Budget!B27</f>
        <v>0</v>
      </c>
      <c r="I35" s="147">
        <f t="shared" si="2"/>
        <v>0</v>
      </c>
      <c r="J35" s="148">
        <f>IF(Budget!D27="Yes",(12*Budget!C27)-('YTD Analysis'!C26),Budget!C27)</f>
        <v>0</v>
      </c>
      <c r="K35" s="149">
        <f t="shared" si="4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05" t="str">
        <f t="shared" si="0"/>
        <v/>
      </c>
      <c r="H36" s="129">
        <f>Budget!B28</f>
        <v>0</v>
      </c>
      <c r="I36" s="147">
        <f t="shared" si="2"/>
        <v>0</v>
      </c>
      <c r="J36" s="148">
        <f>IF(Budget!D28="Yes",(12*Budget!C28)-('YTD Analysis'!C27),Budget!C28)</f>
        <v>0</v>
      </c>
      <c r="K36" s="149">
        <f t="shared" si="4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05" t="str">
        <f t="shared" si="0"/>
        <v/>
      </c>
      <c r="H37" s="129">
        <f>Budget!B29</f>
        <v>0</v>
      </c>
      <c r="I37" s="147">
        <f t="shared" si="2"/>
        <v>0</v>
      </c>
      <c r="J37" s="148">
        <f>IF(Budget!D29="Yes",(12*Budget!C29)-('YTD Analysis'!C28),Budget!C29)</f>
        <v>0</v>
      </c>
      <c r="K37" s="149">
        <f t="shared" si="4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05" t="str">
        <f t="shared" si="0"/>
        <v/>
      </c>
      <c r="H38" s="129">
        <f>Budget!B30</f>
        <v>0</v>
      </c>
      <c r="I38" s="147">
        <f t="shared" si="2"/>
        <v>0</v>
      </c>
      <c r="J38" s="148">
        <f>IF(Budget!D30="Yes",(12*Budget!C30)-('YTD Analysis'!C29),Budget!C30)</f>
        <v>0</v>
      </c>
      <c r="K38" s="149">
        <f t="shared" si="4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05" t="str">
        <f t="shared" si="0"/>
        <v/>
      </c>
      <c r="H39" s="129">
        <f>Budget!B31</f>
        <v>0</v>
      </c>
      <c r="I39" s="147">
        <f t="shared" si="2"/>
        <v>0</v>
      </c>
      <c r="J39" s="148">
        <f>IF(Budget!D31="Yes",(12*Budget!C31)-('YTD Analysis'!C30),Budget!C31)</f>
        <v>0</v>
      </c>
      <c r="K39" s="149">
        <f t="shared" si="4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05" t="str">
        <f t="shared" si="0"/>
        <v/>
      </c>
      <c r="H40" s="129">
        <f>Budget!B32</f>
        <v>0</v>
      </c>
      <c r="I40" s="147">
        <f t="shared" si="2"/>
        <v>0</v>
      </c>
      <c r="J40" s="148">
        <f>IF(Budget!D32="Yes",(12*Budget!C32)-('YTD Analysis'!C31),Budget!C32)</f>
        <v>0</v>
      </c>
      <c r="K40" s="149">
        <f t="shared" si="4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05" t="str">
        <f t="shared" si="0"/>
        <v/>
      </c>
      <c r="H41" s="129">
        <f>Budget!B33</f>
        <v>0</v>
      </c>
      <c r="I41" s="147">
        <f t="shared" si="2"/>
        <v>0</v>
      </c>
      <c r="J41" s="148">
        <f>IF(Budget!D33="Yes",(12*Budget!C33)-('YTD Analysis'!C32),Budget!C33)</f>
        <v>0</v>
      </c>
      <c r="K41" s="149">
        <f t="shared" si="4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05" t="str">
        <f t="shared" si="0"/>
        <v/>
      </c>
      <c r="H42" s="152" t="s">
        <v>29</v>
      </c>
      <c r="I42" s="153">
        <f>SUM(I12:I41)</f>
        <v>0</v>
      </c>
      <c r="J42" s="145">
        <f>SUM(J12:J41)</f>
        <v>4970</v>
      </c>
      <c r="K42" s="154">
        <f>SUM(K12:K41)</f>
        <v>4970</v>
      </c>
    </row>
    <row r="43" spans="6:15">
      <c r="F43" s="105" t="str">
        <f t="shared" si="0"/>
        <v/>
      </c>
    </row>
    <row r="44" spans="6:15">
      <c r="F44" s="105" t="str">
        <f t="shared" si="0"/>
        <v/>
      </c>
    </row>
    <row r="45" spans="6:15">
      <c r="F45" s="105" t="str">
        <f t="shared" si="0"/>
        <v/>
      </c>
    </row>
    <row r="46" spans="6:15">
      <c r="F46" s="105" t="str">
        <f t="shared" si="0"/>
        <v/>
      </c>
    </row>
    <row r="47" spans="6:15">
      <c r="F47" s="105" t="str">
        <f t="shared" si="0"/>
        <v/>
      </c>
    </row>
    <row r="48" spans="6:15">
      <c r="F48" s="105" t="str">
        <f t="shared" si="0"/>
        <v/>
      </c>
    </row>
    <row r="49" spans="1:14" s="133" customFormat="1">
      <c r="A49" s="104"/>
      <c r="B49" s="122"/>
      <c r="C49" s="105"/>
      <c r="D49" s="106"/>
      <c r="E49" s="103"/>
      <c r="F49" s="105" t="str">
        <f t="shared" si="0"/>
        <v/>
      </c>
      <c r="G49" s="134"/>
      <c r="H49" s="2"/>
      <c r="I49" s="2"/>
      <c r="J49" s="2"/>
      <c r="K49" s="2"/>
      <c r="L49" s="2"/>
      <c r="M49" s="2"/>
      <c r="N49" s="128"/>
    </row>
    <row r="50" spans="1:14" s="133" customFormat="1">
      <c r="A50" s="104"/>
      <c r="B50" s="122"/>
      <c r="C50" s="105"/>
      <c r="D50" s="106"/>
      <c r="E50" s="103"/>
      <c r="F50" s="105" t="str">
        <f t="shared" si="0"/>
        <v/>
      </c>
      <c r="G50" s="134"/>
      <c r="H50" s="2"/>
      <c r="I50" s="2"/>
      <c r="J50" s="2"/>
      <c r="K50" s="2"/>
      <c r="L50" s="2"/>
      <c r="M50" s="2"/>
      <c r="N50" s="128"/>
    </row>
    <row r="51" spans="1:14" s="133" customFormat="1">
      <c r="A51" s="104"/>
      <c r="B51" s="122"/>
      <c r="C51" s="105"/>
      <c r="D51" s="106"/>
      <c r="E51" s="103"/>
      <c r="F51" s="105" t="str">
        <f t="shared" si="0"/>
        <v/>
      </c>
      <c r="G51" s="134"/>
      <c r="H51" s="2"/>
      <c r="I51" s="2"/>
      <c r="J51" s="2"/>
      <c r="K51" s="2"/>
      <c r="L51" s="2"/>
      <c r="M51" s="2"/>
      <c r="N51" s="128"/>
    </row>
    <row r="52" spans="1:14" s="133" customFormat="1">
      <c r="A52" s="104"/>
      <c r="B52" s="122"/>
      <c r="C52" s="105"/>
      <c r="D52" s="106"/>
      <c r="E52" s="103"/>
      <c r="F52" s="105" t="str">
        <f t="shared" si="0"/>
        <v/>
      </c>
      <c r="G52" s="134"/>
      <c r="H52" s="2"/>
      <c r="I52" s="2"/>
      <c r="J52" s="2"/>
      <c r="K52" s="2"/>
      <c r="L52" s="2"/>
      <c r="M52" s="2"/>
      <c r="N52" s="128"/>
    </row>
    <row r="53" spans="1:14" s="133" customFormat="1">
      <c r="A53" s="104"/>
      <c r="B53" s="122"/>
      <c r="C53" s="105"/>
      <c r="D53" s="106"/>
      <c r="E53" s="103"/>
      <c r="F53" s="105" t="str">
        <f t="shared" si="0"/>
        <v/>
      </c>
      <c r="G53" s="134"/>
      <c r="H53" s="2"/>
      <c r="I53" s="2"/>
      <c r="J53" s="2"/>
      <c r="K53" s="2"/>
      <c r="L53" s="2"/>
      <c r="M53" s="2"/>
      <c r="N53" s="128"/>
    </row>
    <row r="54" spans="1:14" s="133" customFormat="1">
      <c r="A54" s="104"/>
      <c r="B54" s="122"/>
      <c r="C54" s="105"/>
      <c r="D54" s="106"/>
      <c r="E54" s="103"/>
      <c r="F54" s="105" t="str">
        <f t="shared" si="0"/>
        <v/>
      </c>
      <c r="G54" s="134"/>
      <c r="H54" s="2"/>
      <c r="I54" s="2"/>
      <c r="J54" s="2"/>
      <c r="K54" s="2"/>
      <c r="L54" s="2"/>
      <c r="M54" s="2"/>
      <c r="N54" s="128"/>
    </row>
    <row r="55" spans="1:14" s="133" customFormat="1">
      <c r="A55" s="104"/>
      <c r="B55" s="122"/>
      <c r="C55" s="105"/>
      <c r="D55" s="106"/>
      <c r="E55" s="103"/>
      <c r="F55" s="105" t="str">
        <f t="shared" si="0"/>
        <v/>
      </c>
      <c r="G55" s="134"/>
      <c r="H55" s="2"/>
      <c r="I55" s="2"/>
      <c r="J55" s="2"/>
      <c r="K55" s="2"/>
      <c r="L55" s="2"/>
      <c r="M55" s="2"/>
      <c r="N55" s="128"/>
    </row>
    <row r="56" spans="1:14" s="133" customFormat="1">
      <c r="A56" s="104"/>
      <c r="B56" s="122"/>
      <c r="C56" s="105"/>
      <c r="D56" s="106"/>
      <c r="E56" s="103"/>
      <c r="F56" s="105" t="str">
        <f t="shared" si="0"/>
        <v/>
      </c>
      <c r="G56" s="134"/>
      <c r="H56" s="2"/>
      <c r="I56" s="2"/>
      <c r="J56" s="2"/>
      <c r="K56" s="2"/>
      <c r="L56" s="2"/>
      <c r="M56" s="2"/>
      <c r="N56" s="128"/>
    </row>
    <row r="57" spans="1:14" s="133" customFormat="1">
      <c r="A57" s="104"/>
      <c r="B57" s="122"/>
      <c r="C57" s="105"/>
      <c r="D57" s="106"/>
      <c r="E57" s="103"/>
      <c r="F57" s="105" t="str">
        <f t="shared" si="0"/>
        <v/>
      </c>
      <c r="G57" s="134"/>
      <c r="H57" s="2"/>
      <c r="I57" s="2"/>
      <c r="J57" s="2"/>
      <c r="K57" s="2"/>
      <c r="L57" s="2"/>
      <c r="M57" s="2"/>
      <c r="N57" s="128"/>
    </row>
    <row r="58" spans="1:14" s="133" customFormat="1">
      <c r="A58" s="104"/>
      <c r="B58" s="122"/>
      <c r="C58" s="105"/>
      <c r="D58" s="106"/>
      <c r="E58" s="103"/>
      <c r="F58" s="105" t="str">
        <f t="shared" si="0"/>
        <v/>
      </c>
      <c r="G58" s="134"/>
      <c r="H58" s="2"/>
      <c r="I58" s="2"/>
      <c r="J58" s="2"/>
      <c r="K58" s="2"/>
      <c r="L58" s="2"/>
      <c r="M58" s="2"/>
      <c r="N58" s="128"/>
    </row>
    <row r="59" spans="1:14" s="133" customFormat="1">
      <c r="A59" s="104"/>
      <c r="B59" s="122"/>
      <c r="C59" s="105"/>
      <c r="D59" s="106"/>
      <c r="E59" s="103"/>
      <c r="F59" s="105" t="str">
        <f t="shared" si="0"/>
        <v/>
      </c>
      <c r="G59" s="134"/>
      <c r="H59" s="2"/>
      <c r="I59" s="2"/>
      <c r="J59" s="2"/>
      <c r="K59" s="2"/>
      <c r="L59" s="2"/>
      <c r="M59" s="2"/>
      <c r="N59" s="128"/>
    </row>
    <row r="60" spans="1:14" s="133" customFormat="1">
      <c r="A60" s="104"/>
      <c r="B60" s="122"/>
      <c r="C60" s="105"/>
      <c r="D60" s="106"/>
      <c r="E60" s="103"/>
      <c r="F60" s="105" t="str">
        <f t="shared" si="0"/>
        <v/>
      </c>
      <c r="G60" s="134"/>
      <c r="H60" s="2"/>
      <c r="I60" s="2"/>
      <c r="J60" s="2"/>
      <c r="K60" s="2"/>
      <c r="L60" s="2"/>
      <c r="M60" s="2"/>
      <c r="N60" s="128"/>
    </row>
    <row r="61" spans="1:14" s="133" customFormat="1">
      <c r="A61" s="104"/>
      <c r="B61" s="122"/>
      <c r="C61" s="105"/>
      <c r="D61" s="106"/>
      <c r="E61" s="103"/>
      <c r="F61" s="105" t="str">
        <f t="shared" si="0"/>
        <v/>
      </c>
      <c r="G61" s="134"/>
      <c r="H61" s="2"/>
      <c r="I61" s="2"/>
      <c r="J61" s="2"/>
      <c r="K61" s="2"/>
      <c r="L61" s="2"/>
      <c r="M61" s="2"/>
      <c r="N61" s="128"/>
    </row>
    <row r="62" spans="1:14" s="133" customFormat="1">
      <c r="A62" s="104"/>
      <c r="B62" s="122"/>
      <c r="C62" s="105"/>
      <c r="D62" s="106"/>
      <c r="E62" s="103"/>
      <c r="F62" s="105" t="str">
        <f t="shared" si="0"/>
        <v/>
      </c>
      <c r="G62" s="134"/>
      <c r="H62" s="2"/>
      <c r="I62" s="2"/>
      <c r="J62" s="2"/>
      <c r="K62" s="2"/>
      <c r="L62" s="2"/>
      <c r="M62" s="2"/>
      <c r="N62" s="128"/>
    </row>
    <row r="63" spans="1:14" s="133" customFormat="1">
      <c r="A63" s="104"/>
      <c r="B63" s="122"/>
      <c r="C63" s="105"/>
      <c r="D63" s="106"/>
      <c r="E63" s="103"/>
      <c r="F63" s="105" t="str">
        <f t="shared" si="0"/>
        <v/>
      </c>
      <c r="G63" s="134"/>
      <c r="H63" s="2"/>
      <c r="I63" s="2"/>
      <c r="J63" s="2"/>
      <c r="K63" s="2"/>
      <c r="L63" s="2"/>
      <c r="M63" s="2"/>
      <c r="N63" s="128"/>
    </row>
    <row r="64" spans="1:14" s="133" customFormat="1">
      <c r="A64" s="104"/>
      <c r="B64" s="122"/>
      <c r="C64" s="105"/>
      <c r="D64" s="106"/>
      <c r="E64" s="103"/>
      <c r="F64" s="105" t="str">
        <f t="shared" si="0"/>
        <v/>
      </c>
      <c r="G64" s="134"/>
      <c r="H64" s="2"/>
      <c r="I64" s="2"/>
      <c r="J64" s="2"/>
      <c r="K64" s="2"/>
      <c r="L64" s="2"/>
      <c r="M64" s="2"/>
      <c r="N64" s="128"/>
    </row>
    <row r="65" spans="1:14" s="133" customFormat="1">
      <c r="A65" s="104"/>
      <c r="B65" s="122"/>
      <c r="C65" s="105"/>
      <c r="D65" s="106"/>
      <c r="E65" s="103"/>
      <c r="F65" s="105" t="str">
        <f t="shared" si="0"/>
        <v/>
      </c>
      <c r="G65" s="134"/>
      <c r="H65" s="2"/>
      <c r="I65" s="2"/>
      <c r="J65" s="2"/>
      <c r="K65" s="2"/>
      <c r="L65" s="2"/>
      <c r="M65" s="2"/>
      <c r="N65" s="128"/>
    </row>
    <row r="66" spans="1:14" s="133" customFormat="1">
      <c r="A66" s="104"/>
      <c r="B66" s="122"/>
      <c r="C66" s="105"/>
      <c r="D66" s="106"/>
      <c r="E66" s="103"/>
      <c r="F66" s="105" t="str">
        <f t="shared" si="0"/>
        <v/>
      </c>
      <c r="G66" s="134"/>
      <c r="H66" s="2"/>
      <c r="I66" s="2"/>
      <c r="J66" s="2"/>
      <c r="K66" s="2"/>
      <c r="L66" s="2"/>
      <c r="M66" s="2"/>
      <c r="N66" s="128"/>
    </row>
    <row r="67" spans="1:14" s="133" customFormat="1">
      <c r="A67" s="104"/>
      <c r="B67" s="122"/>
      <c r="C67" s="105"/>
      <c r="D67" s="106"/>
      <c r="E67" s="103"/>
      <c r="F67" s="105" t="str">
        <f t="shared" ref="F67:F130" si="5">B67&amp;C67</f>
        <v/>
      </c>
      <c r="G67" s="134"/>
      <c r="H67" s="2"/>
      <c r="I67" s="2"/>
      <c r="J67" s="2"/>
      <c r="K67" s="2"/>
      <c r="L67" s="2"/>
      <c r="M67" s="2"/>
      <c r="N67" s="128"/>
    </row>
    <row r="68" spans="1:14" s="133" customFormat="1">
      <c r="A68" s="104"/>
      <c r="B68" s="122"/>
      <c r="C68" s="105"/>
      <c r="D68" s="106"/>
      <c r="E68" s="103"/>
      <c r="F68" s="105" t="str">
        <f t="shared" si="5"/>
        <v/>
      </c>
      <c r="G68" s="134"/>
      <c r="H68" s="2"/>
      <c r="I68" s="2"/>
      <c r="J68" s="2"/>
      <c r="K68" s="2"/>
      <c r="L68" s="2"/>
      <c r="M68" s="2"/>
      <c r="N68" s="128"/>
    </row>
    <row r="69" spans="1:14" s="133" customFormat="1">
      <c r="A69" s="104"/>
      <c r="B69" s="122"/>
      <c r="C69" s="105"/>
      <c r="D69" s="106"/>
      <c r="E69" s="103"/>
      <c r="F69" s="105" t="str">
        <f t="shared" si="5"/>
        <v/>
      </c>
      <c r="G69" s="134"/>
      <c r="H69" s="2"/>
      <c r="I69" s="2"/>
      <c r="J69" s="2"/>
      <c r="K69" s="2"/>
      <c r="L69" s="2"/>
      <c r="M69" s="2"/>
      <c r="N69" s="128"/>
    </row>
    <row r="70" spans="1:14" s="133" customFormat="1">
      <c r="A70" s="104"/>
      <c r="B70" s="122"/>
      <c r="C70" s="105"/>
      <c r="D70" s="106"/>
      <c r="E70" s="103"/>
      <c r="F70" s="105" t="str">
        <f t="shared" si="5"/>
        <v/>
      </c>
      <c r="G70" s="134"/>
      <c r="H70" s="2"/>
      <c r="I70" s="2"/>
      <c r="J70" s="2"/>
      <c r="K70" s="2"/>
      <c r="L70" s="2"/>
      <c r="M70" s="2"/>
      <c r="N70" s="128"/>
    </row>
    <row r="71" spans="1:14" s="133" customFormat="1">
      <c r="A71" s="104"/>
      <c r="B71" s="122"/>
      <c r="C71" s="105"/>
      <c r="D71" s="106"/>
      <c r="E71" s="103"/>
      <c r="F71" s="105" t="str">
        <f t="shared" si="5"/>
        <v/>
      </c>
      <c r="G71" s="134"/>
      <c r="H71" s="2"/>
      <c r="I71" s="2"/>
      <c r="J71" s="2"/>
      <c r="K71" s="2"/>
      <c r="L71" s="2"/>
      <c r="M71" s="2"/>
      <c r="N71" s="128"/>
    </row>
    <row r="72" spans="1:14" s="133" customFormat="1">
      <c r="A72" s="104"/>
      <c r="B72" s="122"/>
      <c r="C72" s="105"/>
      <c r="D72" s="106"/>
      <c r="E72" s="103"/>
      <c r="F72" s="105" t="str">
        <f t="shared" si="5"/>
        <v/>
      </c>
      <c r="G72" s="134"/>
      <c r="H72" s="2"/>
      <c r="I72" s="2"/>
      <c r="J72" s="2"/>
      <c r="K72" s="2"/>
      <c r="L72" s="2"/>
      <c r="M72" s="2"/>
      <c r="N72" s="128"/>
    </row>
    <row r="73" spans="1:14" s="133" customFormat="1">
      <c r="A73" s="104"/>
      <c r="B73" s="122"/>
      <c r="C73" s="105"/>
      <c r="D73" s="106"/>
      <c r="E73" s="103"/>
      <c r="F73" s="105" t="str">
        <f t="shared" si="5"/>
        <v/>
      </c>
      <c r="G73" s="134"/>
      <c r="H73" s="2"/>
      <c r="I73" s="2"/>
      <c r="J73" s="2"/>
      <c r="K73" s="2"/>
      <c r="L73" s="2"/>
      <c r="M73" s="2"/>
      <c r="N73" s="128"/>
    </row>
    <row r="74" spans="1:14" s="133" customFormat="1">
      <c r="A74" s="104"/>
      <c r="B74" s="122"/>
      <c r="C74" s="105"/>
      <c r="D74" s="106"/>
      <c r="E74" s="103"/>
      <c r="F74" s="105" t="str">
        <f t="shared" si="5"/>
        <v/>
      </c>
      <c r="G74" s="134"/>
      <c r="H74" s="2"/>
      <c r="I74" s="2"/>
      <c r="J74" s="2"/>
      <c r="K74" s="2"/>
      <c r="L74" s="2"/>
      <c r="M74" s="2"/>
      <c r="N74" s="128"/>
    </row>
    <row r="75" spans="1:14" s="133" customFormat="1">
      <c r="A75" s="104"/>
      <c r="B75" s="122"/>
      <c r="C75" s="105"/>
      <c r="D75" s="106"/>
      <c r="E75" s="103"/>
      <c r="F75" s="105" t="str">
        <f t="shared" si="5"/>
        <v/>
      </c>
      <c r="G75" s="134"/>
      <c r="H75" s="2"/>
      <c r="I75" s="2"/>
      <c r="J75" s="2"/>
      <c r="K75" s="2"/>
      <c r="L75" s="2"/>
      <c r="M75" s="2"/>
      <c r="N75" s="128"/>
    </row>
    <row r="76" spans="1:14" s="133" customFormat="1">
      <c r="A76" s="104"/>
      <c r="B76" s="122"/>
      <c r="C76" s="105"/>
      <c r="D76" s="106"/>
      <c r="E76" s="103"/>
      <c r="F76" s="105" t="str">
        <f t="shared" si="5"/>
        <v/>
      </c>
      <c r="G76" s="134"/>
      <c r="H76" s="2"/>
      <c r="I76" s="2"/>
      <c r="J76" s="2"/>
      <c r="K76" s="2"/>
      <c r="L76" s="2"/>
      <c r="M76" s="2"/>
      <c r="N76" s="128"/>
    </row>
    <row r="77" spans="1:14" s="133" customFormat="1">
      <c r="A77" s="104"/>
      <c r="B77" s="122"/>
      <c r="C77" s="105"/>
      <c r="D77" s="106"/>
      <c r="E77" s="103"/>
      <c r="F77" s="105" t="str">
        <f t="shared" si="5"/>
        <v/>
      </c>
      <c r="G77" s="134"/>
      <c r="H77" s="2"/>
      <c r="I77" s="2"/>
      <c r="J77" s="2"/>
      <c r="K77" s="2"/>
      <c r="L77" s="2"/>
      <c r="M77" s="2"/>
      <c r="N77" s="128"/>
    </row>
    <row r="78" spans="1:14" s="133" customFormat="1">
      <c r="A78" s="104"/>
      <c r="B78" s="122"/>
      <c r="C78" s="105"/>
      <c r="D78" s="106"/>
      <c r="E78" s="103"/>
      <c r="F78" s="105" t="str">
        <f t="shared" si="5"/>
        <v/>
      </c>
      <c r="G78" s="134"/>
      <c r="H78" s="2"/>
      <c r="I78" s="2"/>
      <c r="J78" s="2"/>
      <c r="K78" s="2"/>
      <c r="L78" s="2"/>
      <c r="M78" s="2"/>
      <c r="N78" s="128"/>
    </row>
    <row r="79" spans="1:14" s="133" customFormat="1">
      <c r="A79" s="104"/>
      <c r="B79" s="122"/>
      <c r="C79" s="105"/>
      <c r="D79" s="106"/>
      <c r="E79" s="103"/>
      <c r="F79" s="105" t="str">
        <f t="shared" si="5"/>
        <v/>
      </c>
      <c r="G79" s="134"/>
      <c r="H79" s="2"/>
      <c r="I79" s="2"/>
      <c r="J79" s="2"/>
      <c r="K79" s="2"/>
      <c r="L79" s="2"/>
      <c r="M79" s="2"/>
      <c r="N79" s="128"/>
    </row>
    <row r="80" spans="1:14" s="133" customFormat="1">
      <c r="A80" s="104"/>
      <c r="B80" s="122"/>
      <c r="C80" s="105"/>
      <c r="D80" s="106"/>
      <c r="E80" s="103"/>
      <c r="F80" s="105" t="str">
        <f t="shared" si="5"/>
        <v/>
      </c>
      <c r="G80" s="134"/>
      <c r="H80" s="2"/>
      <c r="I80" s="2"/>
      <c r="J80" s="2"/>
      <c r="K80" s="2"/>
      <c r="L80" s="2"/>
      <c r="M80" s="2"/>
      <c r="N80" s="128"/>
    </row>
    <row r="81" spans="1:14" s="133" customFormat="1">
      <c r="A81" s="104"/>
      <c r="B81" s="122"/>
      <c r="C81" s="105"/>
      <c r="D81" s="106"/>
      <c r="E81" s="103"/>
      <c r="F81" s="105" t="str">
        <f t="shared" si="5"/>
        <v/>
      </c>
      <c r="G81" s="134"/>
      <c r="H81" s="2"/>
      <c r="I81" s="2"/>
      <c r="J81" s="2"/>
      <c r="K81" s="2"/>
      <c r="L81" s="2"/>
      <c r="M81" s="2"/>
      <c r="N81" s="128"/>
    </row>
    <row r="82" spans="1:14" s="133" customFormat="1">
      <c r="A82" s="104"/>
      <c r="B82" s="122"/>
      <c r="C82" s="105"/>
      <c r="D82" s="106"/>
      <c r="E82" s="103"/>
      <c r="F82" s="105" t="str">
        <f t="shared" si="5"/>
        <v/>
      </c>
      <c r="G82" s="134"/>
      <c r="H82" s="2"/>
      <c r="I82" s="2"/>
      <c r="J82" s="2"/>
      <c r="K82" s="2"/>
      <c r="L82" s="2"/>
      <c r="M82" s="2"/>
      <c r="N82" s="128"/>
    </row>
    <row r="83" spans="1:14" s="133" customFormat="1">
      <c r="A83" s="104"/>
      <c r="B83" s="122"/>
      <c r="C83" s="105"/>
      <c r="D83" s="106"/>
      <c r="E83" s="103"/>
      <c r="F83" s="105" t="str">
        <f t="shared" si="5"/>
        <v/>
      </c>
      <c r="G83" s="134"/>
      <c r="H83" s="2"/>
      <c r="I83" s="2"/>
      <c r="J83" s="2"/>
      <c r="K83" s="2"/>
      <c r="L83" s="2"/>
      <c r="M83" s="2"/>
      <c r="N83" s="128"/>
    </row>
    <row r="84" spans="1:14" s="133" customFormat="1">
      <c r="A84" s="104"/>
      <c r="B84" s="122"/>
      <c r="C84" s="105"/>
      <c r="D84" s="106"/>
      <c r="E84" s="103"/>
      <c r="F84" s="105" t="str">
        <f t="shared" si="5"/>
        <v/>
      </c>
      <c r="G84" s="134"/>
      <c r="H84" s="2"/>
      <c r="I84" s="2"/>
      <c r="J84" s="2"/>
      <c r="K84" s="2"/>
      <c r="L84" s="2"/>
      <c r="M84" s="2"/>
      <c r="N84" s="128"/>
    </row>
    <row r="85" spans="1:14" s="133" customFormat="1">
      <c r="A85" s="104"/>
      <c r="B85" s="122"/>
      <c r="C85" s="105"/>
      <c r="D85" s="106"/>
      <c r="E85" s="103"/>
      <c r="F85" s="105" t="str">
        <f t="shared" si="5"/>
        <v/>
      </c>
      <c r="G85" s="134"/>
      <c r="H85" s="2"/>
      <c r="I85" s="2"/>
      <c r="J85" s="2"/>
      <c r="K85" s="2"/>
      <c r="L85" s="2"/>
      <c r="M85" s="2"/>
      <c r="N85" s="128"/>
    </row>
    <row r="86" spans="1:14" s="133" customFormat="1">
      <c r="A86" s="104"/>
      <c r="B86" s="122"/>
      <c r="C86" s="105"/>
      <c r="D86" s="106"/>
      <c r="E86" s="103"/>
      <c r="F86" s="105" t="str">
        <f t="shared" si="5"/>
        <v/>
      </c>
      <c r="G86" s="134"/>
      <c r="H86" s="2"/>
      <c r="I86" s="2"/>
      <c r="J86" s="2"/>
      <c r="K86" s="2"/>
      <c r="L86" s="2"/>
      <c r="M86" s="2"/>
      <c r="N86" s="128"/>
    </row>
    <row r="87" spans="1:14" s="133" customFormat="1">
      <c r="A87" s="104"/>
      <c r="B87" s="122"/>
      <c r="C87" s="105"/>
      <c r="D87" s="106"/>
      <c r="E87" s="103"/>
      <c r="F87" s="105" t="str">
        <f t="shared" si="5"/>
        <v/>
      </c>
      <c r="G87" s="134"/>
      <c r="H87" s="2"/>
      <c r="I87" s="2"/>
      <c r="J87" s="2"/>
      <c r="K87" s="2"/>
      <c r="L87" s="2"/>
      <c r="M87" s="2"/>
      <c r="N87" s="128"/>
    </row>
    <row r="88" spans="1:14" s="133" customFormat="1">
      <c r="A88" s="104"/>
      <c r="B88" s="122"/>
      <c r="C88" s="105"/>
      <c r="D88" s="106"/>
      <c r="E88" s="103"/>
      <c r="F88" s="105" t="str">
        <f t="shared" si="5"/>
        <v/>
      </c>
      <c r="G88" s="134"/>
      <c r="H88" s="2"/>
      <c r="I88" s="2"/>
      <c r="J88" s="2"/>
      <c r="K88" s="2"/>
      <c r="L88" s="2"/>
      <c r="M88" s="2"/>
      <c r="N88" s="128"/>
    </row>
    <row r="89" spans="1:14" s="133" customFormat="1">
      <c r="A89" s="104"/>
      <c r="B89" s="122"/>
      <c r="C89" s="105"/>
      <c r="D89" s="106"/>
      <c r="E89" s="103"/>
      <c r="F89" s="105" t="str">
        <f t="shared" si="5"/>
        <v/>
      </c>
      <c r="G89" s="134"/>
      <c r="H89" s="2"/>
      <c r="I89" s="2"/>
      <c r="J89" s="2"/>
      <c r="K89" s="2"/>
      <c r="L89" s="2"/>
      <c r="M89" s="2"/>
      <c r="N89" s="128"/>
    </row>
    <row r="90" spans="1:14" s="133" customFormat="1">
      <c r="A90" s="104"/>
      <c r="B90" s="122"/>
      <c r="C90" s="105"/>
      <c r="D90" s="106"/>
      <c r="E90" s="103"/>
      <c r="F90" s="105" t="str">
        <f t="shared" si="5"/>
        <v/>
      </c>
      <c r="G90" s="134"/>
      <c r="H90" s="2"/>
      <c r="I90" s="2"/>
      <c r="J90" s="2"/>
      <c r="K90" s="2"/>
      <c r="L90" s="2"/>
      <c r="M90" s="2"/>
      <c r="N90" s="128"/>
    </row>
    <row r="91" spans="1:14" s="133" customFormat="1">
      <c r="A91" s="104"/>
      <c r="B91" s="122"/>
      <c r="C91" s="105"/>
      <c r="D91" s="106"/>
      <c r="E91" s="103"/>
      <c r="F91" s="105" t="str">
        <f t="shared" si="5"/>
        <v/>
      </c>
      <c r="G91" s="134"/>
      <c r="H91" s="2"/>
      <c r="I91" s="2"/>
      <c r="J91" s="2"/>
      <c r="K91" s="2"/>
      <c r="L91" s="2"/>
      <c r="M91" s="2"/>
      <c r="N91" s="128"/>
    </row>
    <row r="92" spans="1:14" s="133" customFormat="1">
      <c r="A92" s="104"/>
      <c r="B92" s="122"/>
      <c r="C92" s="105"/>
      <c r="D92" s="106"/>
      <c r="E92" s="103"/>
      <c r="F92" s="105" t="str">
        <f t="shared" si="5"/>
        <v/>
      </c>
      <c r="G92" s="134"/>
      <c r="H92" s="2"/>
      <c r="I92" s="2"/>
      <c r="J92" s="2"/>
      <c r="K92" s="2"/>
      <c r="L92" s="2"/>
      <c r="M92" s="2"/>
      <c r="N92" s="128"/>
    </row>
    <row r="93" spans="1:14" s="133" customFormat="1">
      <c r="A93" s="104"/>
      <c r="B93" s="122"/>
      <c r="C93" s="105"/>
      <c r="D93" s="106"/>
      <c r="E93" s="103"/>
      <c r="F93" s="105" t="str">
        <f t="shared" si="5"/>
        <v/>
      </c>
      <c r="G93" s="134"/>
      <c r="H93" s="2"/>
      <c r="I93" s="2"/>
      <c r="J93" s="2"/>
      <c r="K93" s="2"/>
      <c r="L93" s="2"/>
      <c r="M93" s="2"/>
      <c r="N93" s="128"/>
    </row>
    <row r="94" spans="1:14" s="133" customFormat="1">
      <c r="A94" s="104"/>
      <c r="B94" s="122"/>
      <c r="C94" s="105"/>
      <c r="D94" s="106"/>
      <c r="E94" s="103"/>
      <c r="F94" s="105" t="str">
        <f t="shared" si="5"/>
        <v/>
      </c>
      <c r="G94" s="134"/>
      <c r="H94" s="2"/>
      <c r="I94" s="2"/>
      <c r="J94" s="2"/>
      <c r="K94" s="2"/>
      <c r="L94" s="2"/>
      <c r="M94" s="2"/>
      <c r="N94" s="128"/>
    </row>
    <row r="95" spans="1:14" s="133" customFormat="1">
      <c r="A95" s="104"/>
      <c r="B95" s="122"/>
      <c r="C95" s="105"/>
      <c r="D95" s="106"/>
      <c r="E95" s="103"/>
      <c r="F95" s="105" t="str">
        <f t="shared" si="5"/>
        <v/>
      </c>
      <c r="G95" s="134"/>
      <c r="H95" s="2"/>
      <c r="I95" s="2"/>
      <c r="J95" s="2"/>
      <c r="K95" s="2"/>
      <c r="L95" s="2"/>
      <c r="M95" s="2"/>
      <c r="N95" s="128"/>
    </row>
    <row r="96" spans="1:14" s="133" customFormat="1">
      <c r="A96" s="104"/>
      <c r="B96" s="122"/>
      <c r="C96" s="105"/>
      <c r="D96" s="106"/>
      <c r="E96" s="103"/>
      <c r="F96" s="105" t="str">
        <f t="shared" si="5"/>
        <v/>
      </c>
      <c r="G96" s="134"/>
      <c r="H96" s="2"/>
      <c r="I96" s="2"/>
      <c r="J96" s="2"/>
      <c r="K96" s="2"/>
      <c r="L96" s="2"/>
      <c r="M96" s="2"/>
      <c r="N96" s="128"/>
    </row>
    <row r="97" spans="1:14" s="133" customFormat="1">
      <c r="A97" s="104"/>
      <c r="B97" s="122"/>
      <c r="C97" s="105"/>
      <c r="D97" s="106"/>
      <c r="E97" s="103"/>
      <c r="F97" s="105" t="str">
        <f t="shared" si="5"/>
        <v/>
      </c>
      <c r="G97" s="134"/>
      <c r="H97" s="2"/>
      <c r="I97" s="2"/>
      <c r="J97" s="2"/>
      <c r="K97" s="2"/>
      <c r="L97" s="2"/>
      <c r="M97" s="2"/>
      <c r="N97" s="128"/>
    </row>
    <row r="98" spans="1:14" s="133" customFormat="1">
      <c r="A98" s="104"/>
      <c r="B98" s="122"/>
      <c r="C98" s="105"/>
      <c r="D98" s="106"/>
      <c r="E98" s="103"/>
      <c r="F98" s="105" t="str">
        <f t="shared" si="5"/>
        <v/>
      </c>
      <c r="G98" s="134"/>
      <c r="H98" s="2"/>
      <c r="I98" s="2"/>
      <c r="J98" s="2"/>
      <c r="K98" s="2"/>
      <c r="L98" s="2"/>
      <c r="M98" s="2"/>
      <c r="N98" s="128"/>
    </row>
    <row r="99" spans="1:14" s="133" customFormat="1">
      <c r="A99" s="104"/>
      <c r="B99" s="122"/>
      <c r="C99" s="105"/>
      <c r="D99" s="106"/>
      <c r="E99" s="103"/>
      <c r="F99" s="105" t="str">
        <f t="shared" si="5"/>
        <v/>
      </c>
      <c r="G99" s="134"/>
      <c r="H99" s="2"/>
      <c r="I99" s="2"/>
      <c r="J99" s="2"/>
      <c r="K99" s="2"/>
      <c r="L99" s="2"/>
      <c r="M99" s="2"/>
      <c r="N99" s="128"/>
    </row>
    <row r="100" spans="1:14" s="133" customFormat="1">
      <c r="A100" s="104"/>
      <c r="B100" s="122"/>
      <c r="C100" s="105"/>
      <c r="D100" s="106"/>
      <c r="E100" s="103"/>
      <c r="F100" s="105" t="str">
        <f t="shared" si="5"/>
        <v/>
      </c>
      <c r="G100" s="134"/>
      <c r="H100" s="2"/>
      <c r="I100" s="2"/>
      <c r="J100" s="2"/>
      <c r="K100" s="2"/>
      <c r="L100" s="2"/>
      <c r="M100" s="2"/>
      <c r="N100" s="128"/>
    </row>
    <row r="101" spans="1:14" s="133" customFormat="1">
      <c r="A101" s="104"/>
      <c r="B101" s="122"/>
      <c r="C101" s="105"/>
      <c r="D101" s="106"/>
      <c r="E101" s="103"/>
      <c r="F101" s="105" t="str">
        <f t="shared" si="5"/>
        <v/>
      </c>
      <c r="G101" s="134"/>
      <c r="H101" s="2"/>
      <c r="I101" s="2"/>
      <c r="J101" s="2"/>
      <c r="K101" s="2"/>
      <c r="L101" s="2"/>
      <c r="M101" s="2"/>
      <c r="N101" s="128"/>
    </row>
    <row r="102" spans="1:14" s="133" customFormat="1">
      <c r="A102" s="104"/>
      <c r="B102" s="122"/>
      <c r="C102" s="105"/>
      <c r="D102" s="106"/>
      <c r="E102" s="103"/>
      <c r="F102" s="105" t="str">
        <f t="shared" si="5"/>
        <v/>
      </c>
      <c r="G102" s="134"/>
      <c r="H102" s="2"/>
      <c r="I102" s="2"/>
      <c r="J102" s="2"/>
      <c r="K102" s="2"/>
      <c r="L102" s="2"/>
      <c r="M102" s="2"/>
      <c r="N102" s="128"/>
    </row>
    <row r="103" spans="1:14" s="133" customFormat="1">
      <c r="A103" s="104"/>
      <c r="B103" s="122"/>
      <c r="C103" s="105"/>
      <c r="D103" s="106"/>
      <c r="E103" s="103"/>
      <c r="F103" s="105" t="str">
        <f t="shared" si="5"/>
        <v/>
      </c>
      <c r="G103" s="134"/>
      <c r="H103" s="2"/>
      <c r="I103" s="2"/>
      <c r="J103" s="2"/>
      <c r="K103" s="2"/>
      <c r="L103" s="2"/>
      <c r="M103" s="2"/>
      <c r="N103" s="128"/>
    </row>
    <row r="104" spans="1:14" s="133" customFormat="1">
      <c r="A104" s="104"/>
      <c r="B104" s="122"/>
      <c r="C104" s="105"/>
      <c r="D104" s="106"/>
      <c r="E104" s="103"/>
      <c r="F104" s="105" t="str">
        <f t="shared" si="5"/>
        <v/>
      </c>
      <c r="G104" s="134"/>
      <c r="H104" s="2"/>
      <c r="I104" s="2"/>
      <c r="J104" s="2"/>
      <c r="K104" s="2"/>
      <c r="L104" s="2"/>
      <c r="M104" s="2"/>
      <c r="N104" s="128"/>
    </row>
    <row r="105" spans="1:14" s="133" customFormat="1">
      <c r="A105" s="104"/>
      <c r="B105" s="122"/>
      <c r="C105" s="105"/>
      <c r="D105" s="106"/>
      <c r="E105" s="103"/>
      <c r="F105" s="105" t="str">
        <f t="shared" si="5"/>
        <v/>
      </c>
      <c r="G105" s="134"/>
      <c r="H105" s="2"/>
      <c r="I105" s="2"/>
      <c r="J105" s="2"/>
      <c r="K105" s="2"/>
      <c r="L105" s="2"/>
      <c r="M105" s="2"/>
      <c r="N105" s="128"/>
    </row>
    <row r="106" spans="1:14" s="133" customFormat="1">
      <c r="A106" s="104"/>
      <c r="B106" s="122"/>
      <c r="C106" s="105"/>
      <c r="D106" s="106"/>
      <c r="E106" s="103"/>
      <c r="F106" s="105" t="str">
        <f t="shared" si="5"/>
        <v/>
      </c>
      <c r="G106" s="134"/>
      <c r="H106" s="2"/>
      <c r="I106" s="2"/>
      <c r="J106" s="2"/>
      <c r="K106" s="2"/>
      <c r="L106" s="2"/>
      <c r="M106" s="2"/>
      <c r="N106" s="128"/>
    </row>
    <row r="107" spans="1:14" s="133" customFormat="1">
      <c r="A107" s="104"/>
      <c r="B107" s="122"/>
      <c r="C107" s="105"/>
      <c r="D107" s="106"/>
      <c r="E107" s="103"/>
      <c r="F107" s="105" t="str">
        <f t="shared" si="5"/>
        <v/>
      </c>
      <c r="G107" s="134"/>
      <c r="H107" s="2"/>
      <c r="I107" s="2"/>
      <c r="J107" s="2"/>
      <c r="K107" s="2"/>
      <c r="L107" s="2"/>
      <c r="M107" s="2"/>
      <c r="N107" s="128"/>
    </row>
    <row r="108" spans="1:14" s="133" customFormat="1">
      <c r="A108" s="104"/>
      <c r="B108" s="122"/>
      <c r="C108" s="105"/>
      <c r="D108" s="106"/>
      <c r="E108" s="103"/>
      <c r="F108" s="105" t="str">
        <f t="shared" si="5"/>
        <v/>
      </c>
      <c r="G108" s="134"/>
      <c r="H108" s="2"/>
      <c r="I108" s="2"/>
      <c r="J108" s="2"/>
      <c r="K108" s="2"/>
      <c r="L108" s="2"/>
      <c r="M108" s="2"/>
      <c r="N108" s="128"/>
    </row>
    <row r="109" spans="1:14" s="133" customFormat="1">
      <c r="A109" s="104"/>
      <c r="B109" s="122"/>
      <c r="C109" s="105"/>
      <c r="D109" s="106"/>
      <c r="E109" s="103"/>
      <c r="F109" s="105" t="str">
        <f t="shared" si="5"/>
        <v/>
      </c>
      <c r="G109" s="134"/>
      <c r="H109" s="2"/>
      <c r="I109" s="2"/>
      <c r="J109" s="2"/>
      <c r="K109" s="2"/>
      <c r="L109" s="2"/>
      <c r="M109" s="2"/>
      <c r="N109" s="128"/>
    </row>
    <row r="110" spans="1:14" s="133" customFormat="1">
      <c r="A110" s="104"/>
      <c r="B110" s="122"/>
      <c r="C110" s="105"/>
      <c r="D110" s="106"/>
      <c r="E110" s="103"/>
      <c r="F110" s="105" t="str">
        <f t="shared" si="5"/>
        <v/>
      </c>
      <c r="G110" s="134"/>
      <c r="H110" s="2"/>
      <c r="I110" s="2"/>
      <c r="J110" s="2"/>
      <c r="K110" s="2"/>
      <c r="L110" s="2"/>
      <c r="M110" s="2"/>
      <c r="N110" s="128"/>
    </row>
    <row r="111" spans="1:14" s="133" customFormat="1">
      <c r="A111" s="104"/>
      <c r="B111" s="122"/>
      <c r="C111" s="105"/>
      <c r="D111" s="106"/>
      <c r="E111" s="103"/>
      <c r="F111" s="105" t="str">
        <f t="shared" si="5"/>
        <v/>
      </c>
      <c r="G111" s="134"/>
      <c r="H111" s="2"/>
      <c r="I111" s="2"/>
      <c r="J111" s="2"/>
      <c r="K111" s="2"/>
      <c r="L111" s="2"/>
      <c r="M111" s="2"/>
      <c r="N111" s="128"/>
    </row>
    <row r="112" spans="1:14" s="133" customFormat="1">
      <c r="A112" s="104"/>
      <c r="B112" s="122"/>
      <c r="C112" s="105"/>
      <c r="D112" s="106"/>
      <c r="E112" s="103"/>
      <c r="F112" s="105" t="str">
        <f t="shared" si="5"/>
        <v/>
      </c>
      <c r="G112" s="134"/>
      <c r="H112" s="2"/>
      <c r="I112" s="2"/>
      <c r="J112" s="2"/>
      <c r="K112" s="2"/>
      <c r="L112" s="2"/>
      <c r="M112" s="2"/>
      <c r="N112" s="128"/>
    </row>
    <row r="113" spans="1:14" s="133" customFormat="1">
      <c r="A113" s="104"/>
      <c r="B113" s="122"/>
      <c r="C113" s="105"/>
      <c r="D113" s="106"/>
      <c r="E113" s="103"/>
      <c r="F113" s="105" t="str">
        <f t="shared" si="5"/>
        <v/>
      </c>
      <c r="G113" s="134"/>
      <c r="H113" s="2"/>
      <c r="I113" s="2"/>
      <c r="J113" s="2"/>
      <c r="K113" s="2"/>
      <c r="L113" s="2"/>
      <c r="M113" s="2"/>
      <c r="N113" s="128"/>
    </row>
    <row r="114" spans="1:14" s="133" customFormat="1">
      <c r="A114" s="104"/>
      <c r="B114" s="122"/>
      <c r="C114" s="105"/>
      <c r="D114" s="106"/>
      <c r="E114" s="103"/>
      <c r="F114" s="105" t="str">
        <f t="shared" si="5"/>
        <v/>
      </c>
      <c r="G114" s="134"/>
      <c r="H114" s="2"/>
      <c r="I114" s="2"/>
      <c r="J114" s="2"/>
      <c r="K114" s="2"/>
      <c r="L114" s="2"/>
      <c r="M114" s="2"/>
      <c r="N114" s="128"/>
    </row>
    <row r="115" spans="1:14" s="133" customFormat="1">
      <c r="A115" s="104"/>
      <c r="B115" s="122"/>
      <c r="C115" s="105"/>
      <c r="D115" s="106"/>
      <c r="E115" s="103"/>
      <c r="F115" s="105" t="str">
        <f t="shared" si="5"/>
        <v/>
      </c>
      <c r="G115" s="134"/>
      <c r="H115" s="2"/>
      <c r="I115" s="2"/>
      <c r="J115" s="2"/>
      <c r="K115" s="2"/>
      <c r="L115" s="2"/>
      <c r="M115" s="2"/>
      <c r="N115" s="128"/>
    </row>
    <row r="116" spans="1:14" s="133" customFormat="1">
      <c r="A116" s="104"/>
      <c r="B116" s="122"/>
      <c r="C116" s="105"/>
      <c r="D116" s="106"/>
      <c r="E116" s="103"/>
      <c r="F116" s="105" t="str">
        <f t="shared" si="5"/>
        <v/>
      </c>
      <c r="G116" s="134"/>
      <c r="H116" s="2"/>
      <c r="I116" s="2"/>
      <c r="J116" s="2"/>
      <c r="K116" s="2"/>
      <c r="L116" s="2"/>
      <c r="M116" s="2"/>
      <c r="N116" s="128"/>
    </row>
    <row r="117" spans="1:14" s="133" customFormat="1">
      <c r="A117" s="104"/>
      <c r="B117" s="122"/>
      <c r="C117" s="105"/>
      <c r="D117" s="106"/>
      <c r="E117" s="103"/>
      <c r="F117" s="105" t="str">
        <f t="shared" si="5"/>
        <v/>
      </c>
      <c r="G117" s="134"/>
      <c r="H117" s="2"/>
      <c r="I117" s="2"/>
      <c r="J117" s="2"/>
      <c r="K117" s="2"/>
      <c r="L117" s="2"/>
      <c r="M117" s="2"/>
      <c r="N117" s="128"/>
    </row>
    <row r="118" spans="1:14" s="133" customFormat="1">
      <c r="A118" s="104"/>
      <c r="B118" s="122"/>
      <c r="C118" s="105"/>
      <c r="D118" s="106"/>
      <c r="E118" s="103"/>
      <c r="F118" s="105" t="str">
        <f t="shared" si="5"/>
        <v/>
      </c>
      <c r="G118" s="134"/>
      <c r="H118" s="2"/>
      <c r="I118" s="2"/>
      <c r="J118" s="2"/>
      <c r="K118" s="2"/>
      <c r="L118" s="2"/>
      <c r="M118" s="2"/>
      <c r="N118" s="128"/>
    </row>
    <row r="119" spans="1:14" s="133" customFormat="1">
      <c r="A119" s="104"/>
      <c r="B119" s="122"/>
      <c r="C119" s="105"/>
      <c r="D119" s="106"/>
      <c r="E119" s="103"/>
      <c r="F119" s="105" t="str">
        <f t="shared" si="5"/>
        <v/>
      </c>
      <c r="G119" s="134"/>
      <c r="H119" s="2"/>
      <c r="I119" s="2"/>
      <c r="J119" s="2"/>
      <c r="K119" s="2"/>
      <c r="L119" s="2"/>
      <c r="M119" s="2"/>
      <c r="N119" s="128"/>
    </row>
    <row r="120" spans="1:14" s="133" customFormat="1">
      <c r="A120" s="104"/>
      <c r="B120" s="122"/>
      <c r="C120" s="105"/>
      <c r="D120" s="106"/>
      <c r="E120" s="103"/>
      <c r="F120" s="105" t="str">
        <f t="shared" si="5"/>
        <v/>
      </c>
      <c r="G120" s="134"/>
      <c r="H120" s="2"/>
      <c r="I120" s="2"/>
      <c r="J120" s="2"/>
      <c r="K120" s="2"/>
      <c r="L120" s="2"/>
      <c r="M120" s="2"/>
      <c r="N120" s="128"/>
    </row>
    <row r="121" spans="1:14" s="133" customFormat="1">
      <c r="A121" s="104"/>
      <c r="B121" s="122"/>
      <c r="C121" s="105"/>
      <c r="D121" s="106"/>
      <c r="E121" s="103"/>
      <c r="F121" s="105" t="str">
        <f t="shared" si="5"/>
        <v/>
      </c>
      <c r="G121" s="134"/>
      <c r="H121" s="2"/>
      <c r="I121" s="2"/>
      <c r="J121" s="2"/>
      <c r="K121" s="2"/>
      <c r="L121" s="2"/>
      <c r="M121" s="2"/>
      <c r="N121" s="128"/>
    </row>
    <row r="122" spans="1:14" s="133" customFormat="1">
      <c r="A122" s="104"/>
      <c r="B122" s="122"/>
      <c r="C122" s="105"/>
      <c r="D122" s="106"/>
      <c r="E122" s="103"/>
      <c r="F122" s="105" t="str">
        <f t="shared" si="5"/>
        <v/>
      </c>
      <c r="G122" s="134"/>
      <c r="H122" s="2"/>
      <c r="I122" s="2"/>
      <c r="J122" s="2"/>
      <c r="K122" s="2"/>
      <c r="L122" s="2"/>
      <c r="M122" s="2"/>
      <c r="N122" s="128"/>
    </row>
    <row r="123" spans="1:14" s="133" customFormat="1">
      <c r="A123" s="104"/>
      <c r="B123" s="122"/>
      <c r="C123" s="105"/>
      <c r="D123" s="106"/>
      <c r="E123" s="103"/>
      <c r="F123" s="105" t="str">
        <f t="shared" si="5"/>
        <v/>
      </c>
      <c r="G123" s="134"/>
      <c r="H123" s="2"/>
      <c r="I123" s="2"/>
      <c r="J123" s="2"/>
      <c r="K123" s="2"/>
      <c r="L123" s="2"/>
      <c r="M123" s="2"/>
      <c r="N123" s="128"/>
    </row>
    <row r="124" spans="1:14" s="133" customFormat="1">
      <c r="A124" s="104"/>
      <c r="B124" s="122"/>
      <c r="C124" s="105"/>
      <c r="D124" s="106"/>
      <c r="E124" s="103"/>
      <c r="F124" s="105" t="str">
        <f t="shared" si="5"/>
        <v/>
      </c>
      <c r="G124" s="134"/>
      <c r="H124" s="2"/>
      <c r="I124" s="2"/>
      <c r="J124" s="2"/>
      <c r="K124" s="2"/>
      <c r="L124" s="2"/>
      <c r="M124" s="2"/>
      <c r="N124" s="128"/>
    </row>
    <row r="125" spans="1:14" s="133" customFormat="1">
      <c r="A125" s="104"/>
      <c r="B125" s="122"/>
      <c r="C125" s="105"/>
      <c r="D125" s="106"/>
      <c r="E125" s="103"/>
      <c r="F125" s="105" t="str">
        <f t="shared" si="5"/>
        <v/>
      </c>
      <c r="G125" s="134"/>
      <c r="H125" s="2"/>
      <c r="I125" s="2"/>
      <c r="J125" s="2"/>
      <c r="K125" s="2"/>
      <c r="L125" s="2"/>
      <c r="M125" s="2"/>
      <c r="N125" s="128"/>
    </row>
    <row r="126" spans="1:14" s="133" customFormat="1">
      <c r="A126" s="104"/>
      <c r="B126" s="122"/>
      <c r="C126" s="105"/>
      <c r="D126" s="106"/>
      <c r="E126" s="103"/>
      <c r="F126" s="105" t="str">
        <f t="shared" si="5"/>
        <v/>
      </c>
      <c r="G126" s="134"/>
      <c r="H126" s="2"/>
      <c r="I126" s="2"/>
      <c r="J126" s="2"/>
      <c r="K126" s="2"/>
      <c r="L126" s="2"/>
      <c r="M126" s="2"/>
      <c r="N126" s="128"/>
    </row>
    <row r="127" spans="1:14" s="133" customFormat="1">
      <c r="A127" s="104"/>
      <c r="B127" s="122"/>
      <c r="C127" s="105"/>
      <c r="D127" s="106"/>
      <c r="E127" s="103"/>
      <c r="F127" s="105" t="str">
        <f t="shared" si="5"/>
        <v/>
      </c>
      <c r="G127" s="134"/>
      <c r="H127" s="2"/>
      <c r="I127" s="2"/>
      <c r="J127" s="2"/>
      <c r="K127" s="2"/>
      <c r="L127" s="2"/>
      <c r="M127" s="2"/>
      <c r="N127" s="128"/>
    </row>
    <row r="128" spans="1:14" s="133" customFormat="1">
      <c r="A128" s="104"/>
      <c r="B128" s="122"/>
      <c r="C128" s="105"/>
      <c r="D128" s="106"/>
      <c r="E128" s="103"/>
      <c r="F128" s="105" t="str">
        <f t="shared" si="5"/>
        <v/>
      </c>
      <c r="G128" s="134"/>
      <c r="H128" s="2"/>
      <c r="I128" s="2"/>
      <c r="J128" s="2"/>
      <c r="K128" s="2"/>
      <c r="L128" s="2"/>
      <c r="M128" s="2"/>
      <c r="N128" s="128"/>
    </row>
    <row r="129" spans="1:14" s="133" customFormat="1">
      <c r="A129" s="104"/>
      <c r="B129" s="122"/>
      <c r="C129" s="105"/>
      <c r="D129" s="106"/>
      <c r="E129" s="103"/>
      <c r="F129" s="105" t="str">
        <f t="shared" si="5"/>
        <v/>
      </c>
      <c r="G129" s="134"/>
      <c r="H129" s="2"/>
      <c r="I129" s="2"/>
      <c r="J129" s="2"/>
      <c r="K129" s="2"/>
      <c r="L129" s="2"/>
      <c r="M129" s="2"/>
      <c r="N129" s="128"/>
    </row>
    <row r="130" spans="1:14" s="133" customFormat="1">
      <c r="A130" s="104"/>
      <c r="B130" s="122"/>
      <c r="C130" s="105"/>
      <c r="D130" s="106"/>
      <c r="E130" s="103"/>
      <c r="F130" s="105" t="str">
        <f t="shared" si="5"/>
        <v/>
      </c>
      <c r="G130" s="134"/>
      <c r="H130" s="2"/>
      <c r="I130" s="2"/>
      <c r="J130" s="2"/>
      <c r="K130" s="2"/>
      <c r="L130" s="2"/>
      <c r="M130" s="2"/>
      <c r="N130" s="128"/>
    </row>
    <row r="131" spans="1:14" s="133" customFormat="1">
      <c r="A131" s="104"/>
      <c r="B131" s="122"/>
      <c r="C131" s="105"/>
      <c r="D131" s="106"/>
      <c r="E131" s="103"/>
      <c r="F131" s="105" t="str">
        <f t="shared" ref="F131:F194" si="6">B131&amp;C131</f>
        <v/>
      </c>
      <c r="G131" s="134"/>
      <c r="H131" s="2"/>
      <c r="I131" s="2"/>
      <c r="J131" s="2"/>
      <c r="K131" s="2"/>
      <c r="L131" s="2"/>
      <c r="M131" s="2"/>
      <c r="N131" s="128"/>
    </row>
    <row r="132" spans="1:14" s="133" customFormat="1">
      <c r="A132" s="104"/>
      <c r="B132" s="122"/>
      <c r="C132" s="105"/>
      <c r="D132" s="106"/>
      <c r="E132" s="103"/>
      <c r="F132" s="105" t="str">
        <f t="shared" si="6"/>
        <v/>
      </c>
      <c r="G132" s="134"/>
      <c r="H132" s="2"/>
      <c r="I132" s="2"/>
      <c r="J132" s="2"/>
      <c r="K132" s="2"/>
      <c r="L132" s="2"/>
      <c r="M132" s="2"/>
      <c r="N132" s="128"/>
    </row>
    <row r="133" spans="1:14" s="133" customFormat="1">
      <c r="A133" s="104"/>
      <c r="B133" s="122"/>
      <c r="C133" s="105"/>
      <c r="D133" s="106"/>
      <c r="E133" s="103"/>
      <c r="F133" s="105" t="str">
        <f t="shared" si="6"/>
        <v/>
      </c>
      <c r="G133" s="134"/>
      <c r="H133" s="2"/>
      <c r="I133" s="2"/>
      <c r="J133" s="2"/>
      <c r="K133" s="2"/>
      <c r="L133" s="2"/>
      <c r="M133" s="2"/>
      <c r="N133" s="128"/>
    </row>
    <row r="134" spans="1:14" s="133" customFormat="1">
      <c r="A134" s="104"/>
      <c r="B134" s="122"/>
      <c r="C134" s="105"/>
      <c r="D134" s="106"/>
      <c r="E134" s="103"/>
      <c r="F134" s="105" t="str">
        <f t="shared" si="6"/>
        <v/>
      </c>
      <c r="G134" s="134"/>
      <c r="H134" s="2"/>
      <c r="I134" s="2"/>
      <c r="J134" s="2"/>
      <c r="K134" s="2"/>
      <c r="L134" s="2"/>
      <c r="M134" s="2"/>
      <c r="N134" s="128"/>
    </row>
    <row r="135" spans="1:14" s="133" customFormat="1">
      <c r="A135" s="104"/>
      <c r="B135" s="122"/>
      <c r="C135" s="105"/>
      <c r="D135" s="106"/>
      <c r="E135" s="103"/>
      <c r="F135" s="105" t="str">
        <f t="shared" si="6"/>
        <v/>
      </c>
      <c r="G135" s="134"/>
      <c r="H135" s="2"/>
      <c r="I135" s="2"/>
      <c r="J135" s="2"/>
      <c r="K135" s="2"/>
      <c r="L135" s="2"/>
      <c r="M135" s="2"/>
      <c r="N135" s="128"/>
    </row>
    <row r="136" spans="1:14" s="133" customFormat="1">
      <c r="A136" s="104"/>
      <c r="B136" s="122"/>
      <c r="C136" s="105"/>
      <c r="D136" s="106"/>
      <c r="E136" s="103"/>
      <c r="F136" s="105" t="str">
        <f t="shared" si="6"/>
        <v/>
      </c>
      <c r="G136" s="134"/>
      <c r="H136" s="2"/>
      <c r="I136" s="2"/>
      <c r="J136" s="2"/>
      <c r="K136" s="2"/>
      <c r="L136" s="2"/>
      <c r="M136" s="2"/>
      <c r="N136" s="128"/>
    </row>
    <row r="137" spans="1:14" s="133" customFormat="1">
      <c r="A137" s="104"/>
      <c r="B137" s="122"/>
      <c r="C137" s="105"/>
      <c r="D137" s="106"/>
      <c r="E137" s="103"/>
      <c r="F137" s="105" t="str">
        <f t="shared" si="6"/>
        <v/>
      </c>
      <c r="G137" s="134"/>
      <c r="H137" s="2"/>
      <c r="I137" s="2"/>
      <c r="J137" s="2"/>
      <c r="K137" s="2"/>
      <c r="L137" s="2"/>
      <c r="M137" s="2"/>
      <c r="N137" s="128"/>
    </row>
    <row r="138" spans="1:14" s="133" customFormat="1">
      <c r="A138" s="104"/>
      <c r="B138" s="122"/>
      <c r="C138" s="105"/>
      <c r="D138" s="106"/>
      <c r="E138" s="103"/>
      <c r="F138" s="105" t="str">
        <f t="shared" si="6"/>
        <v/>
      </c>
      <c r="G138" s="134"/>
      <c r="H138" s="2"/>
      <c r="I138" s="2"/>
      <c r="J138" s="2"/>
      <c r="K138" s="2"/>
      <c r="L138" s="2"/>
      <c r="M138" s="2"/>
      <c r="N138" s="128"/>
    </row>
    <row r="139" spans="1:14" s="133" customFormat="1">
      <c r="A139" s="104"/>
      <c r="B139" s="122"/>
      <c r="C139" s="105"/>
      <c r="D139" s="106"/>
      <c r="E139" s="103"/>
      <c r="F139" s="105" t="str">
        <f t="shared" si="6"/>
        <v/>
      </c>
      <c r="G139" s="134"/>
      <c r="H139" s="2"/>
      <c r="I139" s="2"/>
      <c r="J139" s="2"/>
      <c r="K139" s="2"/>
      <c r="L139" s="2"/>
      <c r="M139" s="2"/>
      <c r="N139" s="128"/>
    </row>
    <row r="140" spans="1:14" s="133" customFormat="1">
      <c r="A140" s="104"/>
      <c r="B140" s="122"/>
      <c r="C140" s="105"/>
      <c r="D140" s="106"/>
      <c r="E140" s="103"/>
      <c r="F140" s="105" t="str">
        <f t="shared" si="6"/>
        <v/>
      </c>
      <c r="G140" s="134"/>
      <c r="H140" s="2"/>
      <c r="I140" s="2"/>
      <c r="J140" s="2"/>
      <c r="K140" s="2"/>
      <c r="L140" s="2"/>
      <c r="M140" s="2"/>
      <c r="N140" s="128"/>
    </row>
    <row r="141" spans="1:14" s="133" customFormat="1">
      <c r="A141" s="104"/>
      <c r="B141" s="122"/>
      <c r="C141" s="105"/>
      <c r="D141" s="106"/>
      <c r="E141" s="103"/>
      <c r="F141" s="105" t="str">
        <f t="shared" si="6"/>
        <v/>
      </c>
      <c r="G141" s="134"/>
      <c r="H141" s="2"/>
      <c r="I141" s="2"/>
      <c r="J141" s="2"/>
      <c r="K141" s="2"/>
      <c r="L141" s="2"/>
      <c r="M141" s="2"/>
      <c r="N141" s="128"/>
    </row>
    <row r="142" spans="1:14" s="133" customFormat="1">
      <c r="A142" s="104"/>
      <c r="B142" s="122"/>
      <c r="C142" s="105"/>
      <c r="D142" s="106"/>
      <c r="E142" s="103"/>
      <c r="F142" s="105" t="str">
        <f t="shared" si="6"/>
        <v/>
      </c>
      <c r="G142" s="134"/>
      <c r="H142" s="2"/>
      <c r="I142" s="2"/>
      <c r="J142" s="2"/>
      <c r="K142" s="2"/>
      <c r="L142" s="2"/>
      <c r="M142" s="2"/>
      <c r="N142" s="128"/>
    </row>
    <row r="143" spans="1:14" s="133" customFormat="1">
      <c r="A143" s="104"/>
      <c r="B143" s="122"/>
      <c r="C143" s="105"/>
      <c r="D143" s="106"/>
      <c r="E143" s="103"/>
      <c r="F143" s="105" t="str">
        <f t="shared" si="6"/>
        <v/>
      </c>
      <c r="G143" s="134"/>
      <c r="H143" s="2"/>
      <c r="I143" s="2"/>
      <c r="J143" s="2"/>
      <c r="K143" s="2"/>
      <c r="L143" s="2"/>
      <c r="M143" s="2"/>
      <c r="N143" s="128"/>
    </row>
    <row r="144" spans="1:14" s="133" customFormat="1">
      <c r="A144" s="104"/>
      <c r="B144" s="122"/>
      <c r="C144" s="105"/>
      <c r="D144" s="106"/>
      <c r="E144" s="103"/>
      <c r="F144" s="105" t="str">
        <f t="shared" si="6"/>
        <v/>
      </c>
      <c r="G144" s="134"/>
      <c r="H144" s="2"/>
      <c r="I144" s="2"/>
      <c r="J144" s="2"/>
      <c r="K144" s="2"/>
      <c r="L144" s="2"/>
      <c r="M144" s="2"/>
      <c r="N144" s="128"/>
    </row>
    <row r="145" spans="1:14" s="133" customFormat="1">
      <c r="A145" s="104"/>
      <c r="B145" s="122"/>
      <c r="C145" s="105"/>
      <c r="D145" s="106"/>
      <c r="E145" s="103"/>
      <c r="F145" s="105" t="str">
        <f t="shared" si="6"/>
        <v/>
      </c>
      <c r="G145" s="134"/>
      <c r="H145" s="2"/>
      <c r="I145" s="2"/>
      <c r="J145" s="2"/>
      <c r="K145" s="2"/>
      <c r="L145" s="2"/>
      <c r="M145" s="2"/>
      <c r="N145" s="128"/>
    </row>
    <row r="146" spans="1:14" s="133" customFormat="1">
      <c r="A146" s="104"/>
      <c r="B146" s="122"/>
      <c r="C146" s="105"/>
      <c r="D146" s="106"/>
      <c r="E146" s="103"/>
      <c r="F146" s="105" t="str">
        <f t="shared" si="6"/>
        <v/>
      </c>
      <c r="G146" s="134"/>
      <c r="H146" s="2"/>
      <c r="I146" s="2"/>
      <c r="J146" s="2"/>
      <c r="K146" s="2"/>
      <c r="L146" s="2"/>
      <c r="M146" s="2"/>
      <c r="N146" s="128"/>
    </row>
    <row r="147" spans="1:14" s="133" customFormat="1">
      <c r="A147" s="104"/>
      <c r="B147" s="122"/>
      <c r="C147" s="105"/>
      <c r="D147" s="106"/>
      <c r="E147" s="103"/>
      <c r="F147" s="105" t="str">
        <f t="shared" si="6"/>
        <v/>
      </c>
      <c r="G147" s="134"/>
      <c r="H147" s="2"/>
      <c r="I147" s="2"/>
      <c r="J147" s="2"/>
      <c r="K147" s="2"/>
      <c r="L147" s="2"/>
      <c r="M147" s="2"/>
      <c r="N147" s="128"/>
    </row>
    <row r="148" spans="1:14" s="133" customFormat="1">
      <c r="A148" s="104"/>
      <c r="B148" s="122"/>
      <c r="C148" s="105"/>
      <c r="D148" s="106"/>
      <c r="E148" s="103"/>
      <c r="F148" s="105" t="str">
        <f t="shared" si="6"/>
        <v/>
      </c>
      <c r="G148" s="134"/>
      <c r="H148" s="2"/>
      <c r="I148" s="2"/>
      <c r="J148" s="2"/>
      <c r="K148" s="2"/>
      <c r="L148" s="2"/>
      <c r="M148" s="2"/>
      <c r="N148" s="128"/>
    </row>
    <row r="149" spans="1:14" s="133" customFormat="1">
      <c r="A149" s="104"/>
      <c r="B149" s="122"/>
      <c r="C149" s="105"/>
      <c r="D149" s="106"/>
      <c r="E149" s="103"/>
      <c r="F149" s="105" t="str">
        <f t="shared" si="6"/>
        <v/>
      </c>
      <c r="G149" s="134"/>
      <c r="H149" s="2"/>
      <c r="I149" s="2"/>
      <c r="J149" s="2"/>
      <c r="K149" s="2"/>
      <c r="L149" s="2"/>
      <c r="M149" s="2"/>
      <c r="N149" s="128"/>
    </row>
    <row r="150" spans="1:14" s="133" customFormat="1">
      <c r="A150" s="104"/>
      <c r="B150" s="122"/>
      <c r="C150" s="105"/>
      <c r="D150" s="106"/>
      <c r="E150" s="103"/>
      <c r="F150" s="105" t="str">
        <f t="shared" si="6"/>
        <v/>
      </c>
      <c r="G150" s="134"/>
      <c r="H150" s="2"/>
      <c r="I150" s="2"/>
      <c r="J150" s="2"/>
      <c r="K150" s="2"/>
      <c r="L150" s="2"/>
      <c r="M150" s="2"/>
      <c r="N150" s="128"/>
    </row>
    <row r="151" spans="1:14" s="133" customFormat="1">
      <c r="A151" s="104"/>
      <c r="B151" s="122"/>
      <c r="C151" s="105"/>
      <c r="D151" s="106"/>
      <c r="E151" s="103"/>
      <c r="F151" s="105" t="str">
        <f t="shared" si="6"/>
        <v/>
      </c>
      <c r="G151" s="134"/>
      <c r="H151" s="2"/>
      <c r="I151" s="2"/>
      <c r="J151" s="2"/>
      <c r="K151" s="2"/>
      <c r="L151" s="2"/>
      <c r="M151" s="2"/>
      <c r="N151" s="128"/>
    </row>
    <row r="152" spans="1:14" s="133" customFormat="1">
      <c r="A152" s="104"/>
      <c r="B152" s="122"/>
      <c r="C152" s="105"/>
      <c r="D152" s="106"/>
      <c r="E152" s="103"/>
      <c r="F152" s="105" t="str">
        <f t="shared" si="6"/>
        <v/>
      </c>
      <c r="G152" s="134"/>
      <c r="H152" s="2"/>
      <c r="I152" s="2"/>
      <c r="J152" s="2"/>
      <c r="K152" s="2"/>
      <c r="L152" s="2"/>
      <c r="M152" s="2"/>
      <c r="N152" s="128"/>
    </row>
    <row r="153" spans="1:14" s="133" customFormat="1">
      <c r="A153" s="104"/>
      <c r="B153" s="122"/>
      <c r="C153" s="105"/>
      <c r="D153" s="106"/>
      <c r="E153" s="103"/>
      <c r="F153" s="105" t="str">
        <f t="shared" si="6"/>
        <v/>
      </c>
      <c r="G153" s="134"/>
      <c r="H153" s="2"/>
      <c r="I153" s="2"/>
      <c r="J153" s="2"/>
      <c r="K153" s="2"/>
      <c r="L153" s="2"/>
      <c r="M153" s="2"/>
      <c r="N153" s="128"/>
    </row>
    <row r="154" spans="1:14" s="133" customFormat="1">
      <c r="A154" s="104"/>
      <c r="B154" s="122"/>
      <c r="C154" s="105"/>
      <c r="D154" s="106"/>
      <c r="E154" s="103"/>
      <c r="F154" s="105" t="str">
        <f t="shared" si="6"/>
        <v/>
      </c>
      <c r="G154" s="134"/>
      <c r="H154" s="2"/>
      <c r="I154" s="2"/>
      <c r="J154" s="2"/>
      <c r="K154" s="2"/>
      <c r="L154" s="2"/>
      <c r="M154" s="2"/>
      <c r="N154" s="128"/>
    </row>
    <row r="155" spans="1:14" s="133" customFormat="1">
      <c r="A155" s="104"/>
      <c r="B155" s="122"/>
      <c r="C155" s="105"/>
      <c r="D155" s="106"/>
      <c r="E155" s="103"/>
      <c r="F155" s="105" t="str">
        <f t="shared" si="6"/>
        <v/>
      </c>
      <c r="G155" s="134"/>
      <c r="H155" s="2"/>
      <c r="I155" s="2"/>
      <c r="J155" s="2"/>
      <c r="K155" s="2"/>
      <c r="L155" s="2"/>
      <c r="M155" s="2"/>
      <c r="N155" s="128"/>
    </row>
    <row r="156" spans="1:14" s="133" customFormat="1">
      <c r="A156" s="104"/>
      <c r="B156" s="122"/>
      <c r="C156" s="105"/>
      <c r="D156" s="106"/>
      <c r="E156" s="103"/>
      <c r="F156" s="105" t="str">
        <f t="shared" si="6"/>
        <v/>
      </c>
      <c r="G156" s="134"/>
      <c r="H156" s="2"/>
      <c r="I156" s="2"/>
      <c r="J156" s="2"/>
      <c r="K156" s="2"/>
      <c r="L156" s="2"/>
      <c r="M156" s="2"/>
      <c r="N156" s="128"/>
    </row>
    <row r="157" spans="1:14" s="133" customFormat="1">
      <c r="A157" s="104"/>
      <c r="B157" s="122"/>
      <c r="C157" s="105"/>
      <c r="D157" s="106"/>
      <c r="E157" s="103"/>
      <c r="F157" s="105" t="str">
        <f t="shared" si="6"/>
        <v/>
      </c>
      <c r="G157" s="134"/>
      <c r="H157" s="2"/>
      <c r="I157" s="2"/>
      <c r="J157" s="2"/>
      <c r="K157" s="2"/>
      <c r="L157" s="2"/>
      <c r="M157" s="2"/>
      <c r="N157" s="128"/>
    </row>
    <row r="158" spans="1:14" s="133" customFormat="1">
      <c r="A158" s="104"/>
      <c r="B158" s="122"/>
      <c r="C158" s="105"/>
      <c r="D158" s="106"/>
      <c r="E158" s="103"/>
      <c r="F158" s="105" t="str">
        <f t="shared" si="6"/>
        <v/>
      </c>
      <c r="G158" s="134"/>
      <c r="H158" s="2"/>
      <c r="I158" s="2"/>
      <c r="J158" s="2"/>
      <c r="K158" s="2"/>
      <c r="L158" s="2"/>
      <c r="M158" s="2"/>
      <c r="N158" s="128"/>
    </row>
    <row r="159" spans="1:14" s="133" customFormat="1">
      <c r="A159" s="104"/>
      <c r="B159" s="122"/>
      <c r="C159" s="105"/>
      <c r="D159" s="106"/>
      <c r="E159" s="103"/>
      <c r="F159" s="105" t="str">
        <f t="shared" si="6"/>
        <v/>
      </c>
      <c r="G159" s="134"/>
      <c r="H159" s="2"/>
      <c r="I159" s="2"/>
      <c r="J159" s="2"/>
      <c r="K159" s="2"/>
      <c r="L159" s="2"/>
      <c r="M159" s="2"/>
      <c r="N159" s="128"/>
    </row>
    <row r="160" spans="1:14" s="133" customFormat="1">
      <c r="A160" s="104"/>
      <c r="B160" s="122"/>
      <c r="C160" s="105"/>
      <c r="D160" s="106"/>
      <c r="E160" s="103"/>
      <c r="F160" s="105" t="str">
        <f t="shared" si="6"/>
        <v/>
      </c>
      <c r="G160" s="134"/>
      <c r="H160" s="2"/>
      <c r="I160" s="2"/>
      <c r="J160" s="2"/>
      <c r="K160" s="2"/>
      <c r="L160" s="2"/>
      <c r="M160" s="2"/>
      <c r="N160" s="128"/>
    </row>
    <row r="161" spans="1:14" s="133" customFormat="1">
      <c r="A161" s="104"/>
      <c r="B161" s="122"/>
      <c r="C161" s="105"/>
      <c r="D161" s="106"/>
      <c r="E161" s="103"/>
      <c r="F161" s="105" t="str">
        <f t="shared" si="6"/>
        <v/>
      </c>
      <c r="G161" s="134"/>
      <c r="H161" s="2"/>
      <c r="I161" s="2"/>
      <c r="J161" s="2"/>
      <c r="K161" s="2"/>
      <c r="L161" s="2"/>
      <c r="M161" s="2"/>
      <c r="N161" s="128"/>
    </row>
    <row r="162" spans="1:14" s="133" customFormat="1">
      <c r="A162" s="104"/>
      <c r="B162" s="122"/>
      <c r="C162" s="105"/>
      <c r="D162" s="106"/>
      <c r="E162" s="103"/>
      <c r="F162" s="105" t="str">
        <f t="shared" si="6"/>
        <v/>
      </c>
      <c r="G162" s="134"/>
      <c r="H162" s="2"/>
      <c r="I162" s="2"/>
      <c r="J162" s="2"/>
      <c r="K162" s="2"/>
      <c r="L162" s="2"/>
      <c r="M162" s="2"/>
      <c r="N162" s="128"/>
    </row>
    <row r="163" spans="1:14" s="133" customFormat="1">
      <c r="A163" s="104"/>
      <c r="B163" s="122"/>
      <c r="C163" s="105"/>
      <c r="D163" s="106"/>
      <c r="E163" s="103"/>
      <c r="F163" s="105" t="str">
        <f t="shared" si="6"/>
        <v/>
      </c>
      <c r="G163" s="134"/>
      <c r="H163" s="2"/>
      <c r="I163" s="2"/>
      <c r="J163" s="2"/>
      <c r="K163" s="2"/>
      <c r="L163" s="2"/>
      <c r="M163" s="2"/>
      <c r="N163" s="128"/>
    </row>
    <row r="164" spans="1:14" s="133" customFormat="1">
      <c r="A164" s="104"/>
      <c r="B164" s="122"/>
      <c r="C164" s="105"/>
      <c r="D164" s="106"/>
      <c r="E164" s="103"/>
      <c r="F164" s="105" t="str">
        <f t="shared" si="6"/>
        <v/>
      </c>
      <c r="G164" s="134"/>
      <c r="H164" s="2"/>
      <c r="I164" s="2"/>
      <c r="J164" s="2"/>
      <c r="K164" s="2"/>
      <c r="L164" s="2"/>
      <c r="M164" s="2"/>
      <c r="N164" s="128"/>
    </row>
    <row r="165" spans="1:14" s="133" customFormat="1">
      <c r="A165" s="104"/>
      <c r="B165" s="122"/>
      <c r="C165" s="105"/>
      <c r="D165" s="106"/>
      <c r="E165" s="103"/>
      <c r="F165" s="105" t="str">
        <f t="shared" si="6"/>
        <v/>
      </c>
      <c r="G165" s="134"/>
      <c r="H165" s="2"/>
      <c r="I165" s="2"/>
      <c r="J165" s="2"/>
      <c r="K165" s="2"/>
      <c r="L165" s="2"/>
      <c r="M165" s="2"/>
      <c r="N165" s="128"/>
    </row>
    <row r="166" spans="1:14" s="133" customFormat="1">
      <c r="A166" s="104"/>
      <c r="B166" s="122"/>
      <c r="C166" s="105"/>
      <c r="D166" s="106"/>
      <c r="E166" s="103"/>
      <c r="F166" s="105" t="str">
        <f t="shared" si="6"/>
        <v/>
      </c>
      <c r="G166" s="134"/>
      <c r="H166" s="2"/>
      <c r="I166" s="2"/>
      <c r="J166" s="2"/>
      <c r="K166" s="2"/>
      <c r="L166" s="2"/>
      <c r="M166" s="2"/>
      <c r="N166" s="128"/>
    </row>
    <row r="167" spans="1:14" s="133" customFormat="1">
      <c r="A167" s="104"/>
      <c r="B167" s="122"/>
      <c r="C167" s="105"/>
      <c r="D167" s="106"/>
      <c r="E167" s="103"/>
      <c r="F167" s="105" t="str">
        <f t="shared" si="6"/>
        <v/>
      </c>
      <c r="G167" s="134"/>
      <c r="H167" s="2"/>
      <c r="I167" s="2"/>
      <c r="J167" s="2"/>
      <c r="K167" s="2"/>
      <c r="L167" s="2"/>
      <c r="M167" s="2"/>
      <c r="N167" s="128"/>
    </row>
    <row r="168" spans="1:14" s="133" customFormat="1">
      <c r="A168" s="104"/>
      <c r="B168" s="122"/>
      <c r="C168" s="105"/>
      <c r="D168" s="106"/>
      <c r="E168" s="103"/>
      <c r="F168" s="105" t="str">
        <f t="shared" si="6"/>
        <v/>
      </c>
      <c r="G168" s="134"/>
      <c r="H168" s="2"/>
      <c r="I168" s="2"/>
      <c r="J168" s="2"/>
      <c r="K168" s="2"/>
      <c r="L168" s="2"/>
      <c r="M168" s="2"/>
      <c r="N168" s="128"/>
    </row>
    <row r="169" spans="1:14" s="133" customFormat="1">
      <c r="A169" s="104"/>
      <c r="B169" s="122"/>
      <c r="C169" s="105"/>
      <c r="D169" s="106"/>
      <c r="E169" s="103"/>
      <c r="F169" s="105" t="str">
        <f t="shared" si="6"/>
        <v/>
      </c>
      <c r="G169" s="134"/>
      <c r="H169" s="2"/>
      <c r="I169" s="2"/>
      <c r="J169" s="2"/>
      <c r="K169" s="2"/>
      <c r="L169" s="2"/>
      <c r="M169" s="2"/>
      <c r="N169" s="128"/>
    </row>
    <row r="170" spans="1:14" s="133" customFormat="1">
      <c r="A170" s="104"/>
      <c r="B170" s="122"/>
      <c r="C170" s="105"/>
      <c r="D170" s="106"/>
      <c r="E170" s="103"/>
      <c r="F170" s="105" t="str">
        <f t="shared" si="6"/>
        <v/>
      </c>
      <c r="G170" s="134"/>
      <c r="H170" s="2"/>
      <c r="I170" s="2"/>
      <c r="J170" s="2"/>
      <c r="K170" s="2"/>
      <c r="L170" s="2"/>
      <c r="M170" s="2"/>
      <c r="N170" s="128"/>
    </row>
    <row r="171" spans="1:14" s="133" customFormat="1">
      <c r="A171" s="104"/>
      <c r="B171" s="122"/>
      <c r="C171" s="105"/>
      <c r="D171" s="106"/>
      <c r="E171" s="103"/>
      <c r="F171" s="105" t="str">
        <f t="shared" si="6"/>
        <v/>
      </c>
      <c r="G171" s="134"/>
      <c r="H171" s="2"/>
      <c r="I171" s="2"/>
      <c r="J171" s="2"/>
      <c r="K171" s="2"/>
      <c r="L171" s="2"/>
      <c r="M171" s="2"/>
      <c r="N171" s="128"/>
    </row>
    <row r="172" spans="1:14" s="133" customFormat="1">
      <c r="A172" s="104"/>
      <c r="B172" s="122"/>
      <c r="C172" s="105"/>
      <c r="D172" s="106"/>
      <c r="E172" s="103"/>
      <c r="F172" s="105" t="str">
        <f t="shared" si="6"/>
        <v/>
      </c>
      <c r="G172" s="134"/>
      <c r="H172" s="2"/>
      <c r="I172" s="2"/>
      <c r="J172" s="2"/>
      <c r="K172" s="2"/>
      <c r="L172" s="2"/>
      <c r="M172" s="2"/>
      <c r="N172" s="128"/>
    </row>
    <row r="173" spans="1:14" s="133" customFormat="1">
      <c r="A173" s="104"/>
      <c r="B173" s="122"/>
      <c r="C173" s="105"/>
      <c r="D173" s="106"/>
      <c r="E173" s="103"/>
      <c r="F173" s="105" t="str">
        <f t="shared" si="6"/>
        <v/>
      </c>
      <c r="G173" s="134"/>
      <c r="H173" s="2"/>
      <c r="I173" s="2"/>
      <c r="J173" s="2"/>
      <c r="K173" s="2"/>
      <c r="L173" s="2"/>
      <c r="M173" s="2"/>
      <c r="N173" s="128"/>
    </row>
    <row r="174" spans="1:14" s="133" customFormat="1">
      <c r="A174" s="104"/>
      <c r="B174" s="122"/>
      <c r="C174" s="105"/>
      <c r="D174" s="106"/>
      <c r="E174" s="103"/>
      <c r="F174" s="105" t="str">
        <f t="shared" si="6"/>
        <v/>
      </c>
      <c r="G174" s="134"/>
      <c r="H174" s="2"/>
      <c r="I174" s="2"/>
      <c r="J174" s="2"/>
      <c r="K174" s="2"/>
      <c r="L174" s="2"/>
      <c r="M174" s="2"/>
      <c r="N174" s="128"/>
    </row>
    <row r="175" spans="1:14" s="133" customFormat="1">
      <c r="A175" s="104"/>
      <c r="B175" s="122"/>
      <c r="C175" s="105"/>
      <c r="D175" s="106"/>
      <c r="E175" s="103"/>
      <c r="F175" s="105" t="str">
        <f t="shared" si="6"/>
        <v/>
      </c>
      <c r="G175" s="134"/>
      <c r="H175" s="2"/>
      <c r="I175" s="2"/>
      <c r="J175" s="2"/>
      <c r="K175" s="2"/>
      <c r="L175" s="2"/>
      <c r="M175" s="2"/>
      <c r="N175" s="128"/>
    </row>
    <row r="176" spans="1:14" s="133" customFormat="1">
      <c r="A176" s="104"/>
      <c r="B176" s="122"/>
      <c r="C176" s="105"/>
      <c r="D176" s="106"/>
      <c r="E176" s="103"/>
      <c r="F176" s="105" t="str">
        <f t="shared" si="6"/>
        <v/>
      </c>
      <c r="G176" s="134"/>
      <c r="H176" s="2"/>
      <c r="I176" s="2"/>
      <c r="J176" s="2"/>
      <c r="K176" s="2"/>
      <c r="L176" s="2"/>
      <c r="M176" s="2"/>
      <c r="N176" s="128"/>
    </row>
    <row r="177" spans="1:14" s="133" customFormat="1">
      <c r="A177" s="104"/>
      <c r="B177" s="122"/>
      <c r="C177" s="105"/>
      <c r="D177" s="106"/>
      <c r="E177" s="103"/>
      <c r="F177" s="105" t="str">
        <f t="shared" si="6"/>
        <v/>
      </c>
      <c r="G177" s="134"/>
      <c r="H177" s="2"/>
      <c r="I177" s="2"/>
      <c r="J177" s="2"/>
      <c r="K177" s="2"/>
      <c r="L177" s="2"/>
      <c r="M177" s="2"/>
      <c r="N177" s="128"/>
    </row>
    <row r="178" spans="1:14" s="133" customFormat="1">
      <c r="A178" s="104"/>
      <c r="B178" s="122"/>
      <c r="C178" s="105"/>
      <c r="D178" s="106"/>
      <c r="E178" s="103"/>
      <c r="F178" s="105" t="str">
        <f t="shared" si="6"/>
        <v/>
      </c>
      <c r="G178" s="134"/>
      <c r="H178" s="2"/>
      <c r="I178" s="2"/>
      <c r="J178" s="2"/>
      <c r="K178" s="2"/>
      <c r="L178" s="2"/>
      <c r="M178" s="2"/>
      <c r="N178" s="128"/>
    </row>
    <row r="179" spans="1:14" s="133" customFormat="1">
      <c r="A179" s="104"/>
      <c r="B179" s="122"/>
      <c r="C179" s="105"/>
      <c r="D179" s="106"/>
      <c r="E179" s="103"/>
      <c r="F179" s="105" t="str">
        <f t="shared" si="6"/>
        <v/>
      </c>
      <c r="G179" s="134"/>
      <c r="H179" s="2"/>
      <c r="I179" s="2"/>
      <c r="J179" s="2"/>
      <c r="K179" s="2"/>
      <c r="L179" s="2"/>
      <c r="M179" s="2"/>
      <c r="N179" s="128"/>
    </row>
    <row r="180" spans="1:14" s="133" customFormat="1">
      <c r="A180" s="104"/>
      <c r="B180" s="122"/>
      <c r="C180" s="105"/>
      <c r="D180" s="106"/>
      <c r="E180" s="103"/>
      <c r="F180" s="105" t="str">
        <f t="shared" si="6"/>
        <v/>
      </c>
      <c r="G180" s="134"/>
      <c r="H180" s="2"/>
      <c r="I180" s="2"/>
      <c r="J180" s="2"/>
      <c r="K180" s="2"/>
      <c r="L180" s="2"/>
      <c r="M180" s="2"/>
      <c r="N180" s="128"/>
    </row>
    <row r="181" spans="1:14" s="133" customFormat="1">
      <c r="A181" s="104"/>
      <c r="B181" s="122"/>
      <c r="C181" s="105"/>
      <c r="D181" s="106"/>
      <c r="E181" s="103"/>
      <c r="F181" s="105" t="str">
        <f t="shared" si="6"/>
        <v/>
      </c>
      <c r="G181" s="134"/>
      <c r="H181" s="2"/>
      <c r="I181" s="2"/>
      <c r="J181" s="2"/>
      <c r="K181" s="2"/>
      <c r="L181" s="2"/>
      <c r="M181" s="2"/>
      <c r="N181" s="128"/>
    </row>
    <row r="182" spans="1:14" s="133" customFormat="1">
      <c r="A182" s="104"/>
      <c r="B182" s="122"/>
      <c r="C182" s="105"/>
      <c r="D182" s="106"/>
      <c r="E182" s="103"/>
      <c r="F182" s="105" t="str">
        <f t="shared" si="6"/>
        <v/>
      </c>
      <c r="G182" s="134"/>
      <c r="H182" s="2"/>
      <c r="I182" s="2"/>
      <c r="J182" s="2"/>
      <c r="K182" s="2"/>
      <c r="L182" s="2"/>
      <c r="M182" s="2"/>
      <c r="N182" s="128"/>
    </row>
    <row r="183" spans="1:14" s="133" customFormat="1">
      <c r="A183" s="104"/>
      <c r="B183" s="122"/>
      <c r="C183" s="105"/>
      <c r="D183" s="106"/>
      <c r="E183" s="103"/>
      <c r="F183" s="105" t="str">
        <f t="shared" si="6"/>
        <v/>
      </c>
      <c r="G183" s="134"/>
      <c r="H183" s="2"/>
      <c r="I183" s="2"/>
      <c r="J183" s="2"/>
      <c r="K183" s="2"/>
      <c r="L183" s="2"/>
      <c r="M183" s="2"/>
      <c r="N183" s="128"/>
    </row>
    <row r="184" spans="1:14" s="133" customFormat="1">
      <c r="A184" s="104"/>
      <c r="B184" s="122"/>
      <c r="C184" s="105"/>
      <c r="D184" s="106"/>
      <c r="E184" s="103"/>
      <c r="F184" s="105" t="str">
        <f t="shared" si="6"/>
        <v/>
      </c>
      <c r="G184" s="134"/>
      <c r="H184" s="2"/>
      <c r="I184" s="2"/>
      <c r="J184" s="2"/>
      <c r="K184" s="2"/>
      <c r="L184" s="2"/>
      <c r="M184" s="2"/>
      <c r="N184" s="128"/>
    </row>
    <row r="185" spans="1:14" s="133" customFormat="1">
      <c r="A185" s="104"/>
      <c r="B185" s="122"/>
      <c r="C185" s="105"/>
      <c r="D185" s="106"/>
      <c r="E185" s="103"/>
      <c r="F185" s="105" t="str">
        <f t="shared" si="6"/>
        <v/>
      </c>
      <c r="G185" s="134"/>
      <c r="H185" s="2"/>
      <c r="I185" s="2"/>
      <c r="J185" s="2"/>
      <c r="K185" s="2"/>
      <c r="L185" s="2"/>
      <c r="M185" s="2"/>
      <c r="N185" s="128"/>
    </row>
    <row r="186" spans="1:14" s="133" customFormat="1">
      <c r="A186" s="104"/>
      <c r="B186" s="122"/>
      <c r="C186" s="105"/>
      <c r="D186" s="106"/>
      <c r="E186" s="103"/>
      <c r="F186" s="105" t="str">
        <f t="shared" si="6"/>
        <v/>
      </c>
      <c r="G186" s="134"/>
      <c r="H186" s="2"/>
      <c r="I186" s="2"/>
      <c r="J186" s="2"/>
      <c r="K186" s="2"/>
      <c r="L186" s="2"/>
      <c r="M186" s="2"/>
      <c r="N186" s="128"/>
    </row>
    <row r="187" spans="1:14" s="133" customFormat="1">
      <c r="A187" s="104"/>
      <c r="B187" s="122"/>
      <c r="C187" s="105"/>
      <c r="D187" s="106"/>
      <c r="E187" s="103"/>
      <c r="F187" s="105" t="str">
        <f t="shared" si="6"/>
        <v/>
      </c>
      <c r="G187" s="134"/>
      <c r="H187" s="2"/>
      <c r="I187" s="2"/>
      <c r="J187" s="2"/>
      <c r="K187" s="2"/>
      <c r="L187" s="2"/>
      <c r="M187" s="2"/>
      <c r="N187" s="128"/>
    </row>
    <row r="188" spans="1:14" s="133" customFormat="1">
      <c r="A188" s="104"/>
      <c r="B188" s="122"/>
      <c r="C188" s="105"/>
      <c r="D188" s="106"/>
      <c r="E188" s="103"/>
      <c r="F188" s="105" t="str">
        <f t="shared" si="6"/>
        <v/>
      </c>
      <c r="G188" s="134"/>
      <c r="H188" s="2"/>
      <c r="I188" s="2"/>
      <c r="J188" s="2"/>
      <c r="K188" s="2"/>
      <c r="L188" s="2"/>
      <c r="M188" s="2"/>
      <c r="N188" s="128"/>
    </row>
    <row r="189" spans="1:14" s="133" customFormat="1">
      <c r="A189" s="104"/>
      <c r="B189" s="122"/>
      <c r="C189" s="105"/>
      <c r="D189" s="106"/>
      <c r="E189" s="103"/>
      <c r="F189" s="105" t="str">
        <f t="shared" si="6"/>
        <v/>
      </c>
      <c r="G189" s="134"/>
      <c r="H189" s="2"/>
      <c r="I189" s="2"/>
      <c r="J189" s="2"/>
      <c r="K189" s="2"/>
      <c r="L189" s="2"/>
      <c r="M189" s="2"/>
      <c r="N189" s="128"/>
    </row>
    <row r="190" spans="1:14" s="133" customFormat="1">
      <c r="A190" s="104"/>
      <c r="B190" s="122"/>
      <c r="C190" s="105"/>
      <c r="D190" s="106"/>
      <c r="E190" s="103"/>
      <c r="F190" s="105" t="str">
        <f t="shared" si="6"/>
        <v/>
      </c>
      <c r="G190" s="134"/>
      <c r="H190" s="2"/>
      <c r="I190" s="2"/>
      <c r="J190" s="2"/>
      <c r="K190" s="2"/>
      <c r="L190" s="2"/>
      <c r="M190" s="2"/>
      <c r="N190" s="128"/>
    </row>
    <row r="191" spans="1:14" s="133" customFormat="1">
      <c r="A191" s="104"/>
      <c r="B191" s="122"/>
      <c r="C191" s="105"/>
      <c r="D191" s="106"/>
      <c r="E191" s="103"/>
      <c r="F191" s="105" t="str">
        <f t="shared" si="6"/>
        <v/>
      </c>
      <c r="G191" s="134"/>
      <c r="H191" s="2"/>
      <c r="I191" s="2"/>
      <c r="J191" s="2"/>
      <c r="K191" s="2"/>
      <c r="L191" s="2"/>
      <c r="M191" s="2"/>
      <c r="N191" s="128"/>
    </row>
    <row r="192" spans="1:14" s="133" customFormat="1">
      <c r="A192" s="104"/>
      <c r="B192" s="122"/>
      <c r="C192" s="105"/>
      <c r="D192" s="106"/>
      <c r="E192" s="103"/>
      <c r="F192" s="105" t="str">
        <f t="shared" si="6"/>
        <v/>
      </c>
      <c r="G192" s="134"/>
      <c r="H192" s="2"/>
      <c r="I192" s="2"/>
      <c r="J192" s="2"/>
      <c r="K192" s="2"/>
      <c r="L192" s="2"/>
      <c r="M192" s="2"/>
      <c r="N192" s="128"/>
    </row>
    <row r="193" spans="1:14" s="133" customFormat="1">
      <c r="A193" s="104"/>
      <c r="B193" s="122"/>
      <c r="C193" s="105"/>
      <c r="D193" s="106"/>
      <c r="E193" s="103"/>
      <c r="F193" s="105" t="str">
        <f t="shared" si="6"/>
        <v/>
      </c>
      <c r="G193" s="134"/>
      <c r="H193" s="2"/>
      <c r="I193" s="2"/>
      <c r="J193" s="2"/>
      <c r="K193" s="2"/>
      <c r="L193" s="2"/>
      <c r="M193" s="2"/>
      <c r="N193" s="128"/>
    </row>
    <row r="194" spans="1:14" s="133" customFormat="1">
      <c r="A194" s="104"/>
      <c r="B194" s="122"/>
      <c r="C194" s="105"/>
      <c r="D194" s="106"/>
      <c r="E194" s="103"/>
      <c r="F194" s="105" t="str">
        <f t="shared" si="6"/>
        <v/>
      </c>
      <c r="G194" s="134"/>
      <c r="H194" s="2"/>
      <c r="I194" s="2"/>
      <c r="J194" s="2"/>
      <c r="K194" s="2"/>
      <c r="L194" s="2"/>
      <c r="M194" s="2"/>
      <c r="N194" s="128"/>
    </row>
    <row r="195" spans="1:14" s="133" customFormat="1">
      <c r="A195" s="104"/>
      <c r="B195" s="122"/>
      <c r="C195" s="105"/>
      <c r="D195" s="106"/>
      <c r="E195" s="103"/>
      <c r="F195" s="105" t="str">
        <f t="shared" ref="F195:F250" si="7">B195&amp;C195</f>
        <v/>
      </c>
      <c r="G195" s="134"/>
      <c r="H195" s="2"/>
      <c r="I195" s="2"/>
      <c r="J195" s="2"/>
      <c r="K195" s="2"/>
      <c r="L195" s="2"/>
      <c r="M195" s="2"/>
      <c r="N195" s="128"/>
    </row>
    <row r="196" spans="1:14" s="133" customFormat="1">
      <c r="A196" s="104"/>
      <c r="B196" s="122"/>
      <c r="C196" s="105"/>
      <c r="D196" s="106"/>
      <c r="E196" s="103"/>
      <c r="F196" s="105" t="str">
        <f t="shared" si="7"/>
        <v/>
      </c>
      <c r="G196" s="134"/>
      <c r="H196" s="2"/>
      <c r="I196" s="2"/>
      <c r="J196" s="2"/>
      <c r="K196" s="2"/>
      <c r="L196" s="2"/>
      <c r="M196" s="2"/>
      <c r="N196" s="128"/>
    </row>
    <row r="197" spans="1:14" s="133" customFormat="1">
      <c r="A197" s="104"/>
      <c r="B197" s="122"/>
      <c r="C197" s="105"/>
      <c r="D197" s="106"/>
      <c r="E197" s="103"/>
      <c r="F197" s="105" t="str">
        <f t="shared" si="7"/>
        <v/>
      </c>
      <c r="G197" s="134"/>
      <c r="H197" s="2"/>
      <c r="I197" s="2"/>
      <c r="J197" s="2"/>
      <c r="K197" s="2"/>
      <c r="L197" s="2"/>
      <c r="M197" s="2"/>
      <c r="N197" s="128"/>
    </row>
    <row r="198" spans="1:14" s="133" customFormat="1">
      <c r="A198" s="104"/>
      <c r="B198" s="122"/>
      <c r="C198" s="105"/>
      <c r="D198" s="106"/>
      <c r="E198" s="103"/>
      <c r="F198" s="105" t="str">
        <f t="shared" si="7"/>
        <v/>
      </c>
      <c r="G198" s="134"/>
      <c r="H198" s="2"/>
      <c r="I198" s="2"/>
      <c r="J198" s="2"/>
      <c r="K198" s="2"/>
      <c r="L198" s="2"/>
      <c r="M198" s="2"/>
      <c r="N198" s="128"/>
    </row>
    <row r="199" spans="1:14" s="133" customFormat="1">
      <c r="A199" s="104"/>
      <c r="B199" s="122"/>
      <c r="C199" s="105"/>
      <c r="D199" s="106"/>
      <c r="E199" s="103"/>
      <c r="F199" s="105" t="str">
        <f t="shared" si="7"/>
        <v/>
      </c>
      <c r="G199" s="134"/>
      <c r="H199" s="2"/>
      <c r="I199" s="2"/>
      <c r="J199" s="2"/>
      <c r="K199" s="2"/>
      <c r="L199" s="2"/>
      <c r="M199" s="2"/>
      <c r="N199" s="128"/>
    </row>
    <row r="200" spans="1:14" s="133" customFormat="1">
      <c r="A200" s="104"/>
      <c r="B200" s="122"/>
      <c r="C200" s="105"/>
      <c r="D200" s="106"/>
      <c r="E200" s="103"/>
      <c r="F200" s="105" t="str">
        <f t="shared" si="7"/>
        <v/>
      </c>
      <c r="G200" s="134"/>
      <c r="H200" s="2"/>
      <c r="I200" s="2"/>
      <c r="J200" s="2"/>
      <c r="K200" s="2"/>
      <c r="L200" s="2"/>
      <c r="M200" s="2"/>
      <c r="N200" s="128"/>
    </row>
    <row r="201" spans="1:14" s="133" customFormat="1">
      <c r="A201" s="104"/>
      <c r="B201" s="122"/>
      <c r="C201" s="105"/>
      <c r="D201" s="106"/>
      <c r="E201" s="103"/>
      <c r="F201" s="105" t="str">
        <f t="shared" si="7"/>
        <v/>
      </c>
      <c r="G201" s="134"/>
      <c r="H201" s="2"/>
      <c r="I201" s="2"/>
      <c r="J201" s="2"/>
      <c r="K201" s="2"/>
      <c r="L201" s="2"/>
      <c r="M201" s="2"/>
      <c r="N201" s="128"/>
    </row>
    <row r="202" spans="1:14" s="133" customFormat="1">
      <c r="A202" s="104"/>
      <c r="B202" s="122"/>
      <c r="C202" s="105"/>
      <c r="D202" s="106"/>
      <c r="E202" s="103"/>
      <c r="F202" s="105" t="str">
        <f t="shared" si="7"/>
        <v/>
      </c>
      <c r="G202" s="134"/>
      <c r="H202" s="2"/>
      <c r="I202" s="2"/>
      <c r="J202" s="2"/>
      <c r="K202" s="2"/>
      <c r="L202" s="2"/>
      <c r="M202" s="2"/>
      <c r="N202" s="128"/>
    </row>
    <row r="203" spans="1:14" s="133" customFormat="1">
      <c r="A203" s="104"/>
      <c r="B203" s="122"/>
      <c r="C203" s="105"/>
      <c r="D203" s="106"/>
      <c r="E203" s="103"/>
      <c r="F203" s="105" t="str">
        <f t="shared" si="7"/>
        <v/>
      </c>
      <c r="G203" s="134"/>
      <c r="H203" s="2"/>
      <c r="I203" s="2"/>
      <c r="J203" s="2"/>
      <c r="K203" s="2"/>
      <c r="L203" s="2"/>
      <c r="M203" s="2"/>
      <c r="N203" s="128"/>
    </row>
    <row r="204" spans="1:14" s="133" customFormat="1">
      <c r="A204" s="104"/>
      <c r="B204" s="122"/>
      <c r="C204" s="105"/>
      <c r="D204" s="106"/>
      <c r="E204" s="103"/>
      <c r="F204" s="105" t="str">
        <f t="shared" si="7"/>
        <v/>
      </c>
      <c r="G204" s="134"/>
      <c r="H204" s="2"/>
      <c r="I204" s="2"/>
      <c r="J204" s="2"/>
      <c r="K204" s="2"/>
      <c r="L204" s="2"/>
      <c r="M204" s="2"/>
      <c r="N204" s="128"/>
    </row>
    <row r="205" spans="1:14" s="133" customFormat="1">
      <c r="A205" s="104"/>
      <c r="B205" s="122"/>
      <c r="C205" s="105"/>
      <c r="D205" s="106"/>
      <c r="E205" s="103"/>
      <c r="F205" s="105" t="str">
        <f t="shared" si="7"/>
        <v/>
      </c>
      <c r="G205" s="134"/>
      <c r="H205" s="2"/>
      <c r="I205" s="2"/>
      <c r="J205" s="2"/>
      <c r="K205" s="2"/>
      <c r="L205" s="2"/>
      <c r="M205" s="2"/>
      <c r="N205" s="128"/>
    </row>
    <row r="206" spans="1:14" s="133" customFormat="1">
      <c r="A206" s="104"/>
      <c r="B206" s="122"/>
      <c r="C206" s="105"/>
      <c r="D206" s="106"/>
      <c r="E206" s="103"/>
      <c r="F206" s="105" t="str">
        <f t="shared" si="7"/>
        <v/>
      </c>
      <c r="G206" s="134"/>
      <c r="H206" s="2"/>
      <c r="I206" s="2"/>
      <c r="J206" s="2"/>
      <c r="K206" s="2"/>
      <c r="L206" s="2"/>
      <c r="M206" s="2"/>
      <c r="N206" s="128"/>
    </row>
    <row r="207" spans="1:14" s="133" customFormat="1">
      <c r="A207" s="104"/>
      <c r="B207" s="122"/>
      <c r="C207" s="105"/>
      <c r="D207" s="106"/>
      <c r="E207" s="103"/>
      <c r="F207" s="105" t="str">
        <f t="shared" si="7"/>
        <v/>
      </c>
      <c r="G207" s="134"/>
      <c r="H207" s="2"/>
      <c r="I207" s="2"/>
      <c r="J207" s="2"/>
      <c r="K207" s="2"/>
      <c r="L207" s="2"/>
      <c r="M207" s="2"/>
      <c r="N207" s="128"/>
    </row>
    <row r="208" spans="1:14" s="133" customFormat="1">
      <c r="A208" s="104"/>
      <c r="B208" s="122"/>
      <c r="C208" s="105"/>
      <c r="D208" s="106"/>
      <c r="E208" s="103"/>
      <c r="F208" s="105" t="str">
        <f t="shared" si="7"/>
        <v/>
      </c>
      <c r="G208" s="134"/>
      <c r="H208" s="2"/>
      <c r="I208" s="2"/>
      <c r="J208" s="2"/>
      <c r="K208" s="2"/>
      <c r="L208" s="2"/>
      <c r="M208" s="2"/>
      <c r="N208" s="128"/>
    </row>
    <row r="209" spans="1:14" s="133" customFormat="1">
      <c r="A209" s="104"/>
      <c r="B209" s="122"/>
      <c r="C209" s="105"/>
      <c r="D209" s="106"/>
      <c r="E209" s="103"/>
      <c r="F209" s="105" t="str">
        <f t="shared" si="7"/>
        <v/>
      </c>
      <c r="G209" s="134"/>
      <c r="H209" s="2"/>
      <c r="I209" s="2"/>
      <c r="J209" s="2"/>
      <c r="K209" s="2"/>
      <c r="L209" s="2"/>
      <c r="M209" s="2"/>
      <c r="N209" s="128"/>
    </row>
    <row r="210" spans="1:14" s="133" customFormat="1">
      <c r="A210" s="104"/>
      <c r="B210" s="122"/>
      <c r="C210" s="105"/>
      <c r="D210" s="106"/>
      <c r="E210" s="103"/>
      <c r="F210" s="105" t="str">
        <f t="shared" si="7"/>
        <v/>
      </c>
      <c r="G210" s="134"/>
      <c r="H210" s="2"/>
      <c r="I210" s="2"/>
      <c r="J210" s="2"/>
      <c r="K210" s="2"/>
      <c r="L210" s="2"/>
      <c r="M210" s="2"/>
      <c r="N210" s="128"/>
    </row>
    <row r="211" spans="1:14" s="133" customFormat="1">
      <c r="A211" s="104"/>
      <c r="B211" s="122"/>
      <c r="C211" s="105"/>
      <c r="D211" s="106"/>
      <c r="E211" s="103"/>
      <c r="F211" s="105" t="str">
        <f t="shared" si="7"/>
        <v/>
      </c>
      <c r="G211" s="134"/>
      <c r="H211" s="2"/>
      <c r="I211" s="2"/>
      <c r="J211" s="2"/>
      <c r="K211" s="2"/>
      <c r="L211" s="2"/>
      <c r="M211" s="2"/>
      <c r="N211" s="128"/>
    </row>
    <row r="212" spans="1:14" s="133" customFormat="1">
      <c r="A212" s="104"/>
      <c r="B212" s="122"/>
      <c r="C212" s="105"/>
      <c r="D212" s="106"/>
      <c r="E212" s="103"/>
      <c r="F212" s="105" t="str">
        <f t="shared" si="7"/>
        <v/>
      </c>
      <c r="G212" s="134"/>
      <c r="H212" s="2"/>
      <c r="I212" s="2"/>
      <c r="J212" s="2"/>
      <c r="K212" s="2"/>
      <c r="L212" s="2"/>
      <c r="M212" s="2"/>
      <c r="N212" s="128"/>
    </row>
    <row r="213" spans="1:14" s="133" customFormat="1">
      <c r="A213" s="104"/>
      <c r="B213" s="122"/>
      <c r="C213" s="105"/>
      <c r="D213" s="106"/>
      <c r="E213" s="103"/>
      <c r="F213" s="105" t="str">
        <f t="shared" si="7"/>
        <v/>
      </c>
      <c r="G213" s="134"/>
      <c r="H213" s="2"/>
      <c r="I213" s="2"/>
      <c r="J213" s="2"/>
      <c r="K213" s="2"/>
      <c r="L213" s="2"/>
      <c r="M213" s="2"/>
      <c r="N213" s="128"/>
    </row>
    <row r="214" spans="1:14" s="133" customFormat="1">
      <c r="A214" s="104"/>
      <c r="B214" s="122"/>
      <c r="C214" s="105"/>
      <c r="D214" s="106"/>
      <c r="E214" s="103"/>
      <c r="F214" s="105" t="str">
        <f t="shared" si="7"/>
        <v/>
      </c>
      <c r="G214" s="134"/>
      <c r="H214" s="2"/>
      <c r="I214" s="2"/>
      <c r="J214" s="2"/>
      <c r="K214" s="2"/>
      <c r="L214" s="2"/>
      <c r="M214" s="2"/>
      <c r="N214" s="128"/>
    </row>
    <row r="215" spans="1:14" s="133" customFormat="1">
      <c r="A215" s="104"/>
      <c r="B215" s="122"/>
      <c r="C215" s="105"/>
      <c r="D215" s="106"/>
      <c r="E215" s="103"/>
      <c r="F215" s="105" t="str">
        <f t="shared" si="7"/>
        <v/>
      </c>
      <c r="G215" s="134"/>
      <c r="H215" s="2"/>
      <c r="I215" s="2"/>
      <c r="J215" s="2"/>
      <c r="K215" s="2"/>
      <c r="L215" s="2"/>
      <c r="M215" s="2"/>
      <c r="N215" s="128"/>
    </row>
    <row r="216" spans="1:14" s="133" customFormat="1">
      <c r="A216" s="104"/>
      <c r="B216" s="122"/>
      <c r="C216" s="105"/>
      <c r="D216" s="106"/>
      <c r="E216" s="103"/>
      <c r="F216" s="105" t="str">
        <f t="shared" si="7"/>
        <v/>
      </c>
      <c r="G216" s="134"/>
      <c r="H216" s="2"/>
      <c r="I216" s="2"/>
      <c r="J216" s="2"/>
      <c r="K216" s="2"/>
      <c r="L216" s="2"/>
      <c r="M216" s="2"/>
      <c r="N216" s="128"/>
    </row>
    <row r="217" spans="1:14" s="133" customFormat="1">
      <c r="A217" s="104"/>
      <c r="B217" s="122"/>
      <c r="C217" s="105"/>
      <c r="D217" s="106"/>
      <c r="E217" s="103"/>
      <c r="F217" s="105" t="str">
        <f t="shared" si="7"/>
        <v/>
      </c>
      <c r="G217" s="134"/>
      <c r="H217" s="2"/>
      <c r="I217" s="2"/>
      <c r="J217" s="2"/>
      <c r="K217" s="2"/>
      <c r="L217" s="2"/>
      <c r="M217" s="2"/>
      <c r="N217" s="128"/>
    </row>
    <row r="218" spans="1:14" s="133" customFormat="1">
      <c r="A218" s="104"/>
      <c r="B218" s="122"/>
      <c r="C218" s="105"/>
      <c r="D218" s="106"/>
      <c r="E218" s="103"/>
      <c r="F218" s="105" t="str">
        <f t="shared" si="7"/>
        <v/>
      </c>
      <c r="G218" s="134"/>
      <c r="H218" s="2"/>
      <c r="I218" s="2"/>
      <c r="J218" s="2"/>
      <c r="K218" s="2"/>
      <c r="L218" s="2"/>
      <c r="M218" s="2"/>
      <c r="N218" s="128"/>
    </row>
    <row r="219" spans="1:14" s="133" customFormat="1">
      <c r="A219" s="104"/>
      <c r="B219" s="122"/>
      <c r="C219" s="105"/>
      <c r="D219" s="106"/>
      <c r="E219" s="103"/>
      <c r="F219" s="105" t="str">
        <f t="shared" si="7"/>
        <v/>
      </c>
      <c r="G219" s="134"/>
      <c r="H219" s="2"/>
      <c r="I219" s="2"/>
      <c r="J219" s="2"/>
      <c r="K219" s="2"/>
      <c r="L219" s="2"/>
      <c r="M219" s="2"/>
      <c r="N219" s="128"/>
    </row>
    <row r="220" spans="1:14" s="133" customFormat="1">
      <c r="A220" s="104"/>
      <c r="B220" s="122"/>
      <c r="C220" s="105"/>
      <c r="D220" s="106"/>
      <c r="E220" s="103"/>
      <c r="F220" s="105" t="str">
        <f t="shared" si="7"/>
        <v/>
      </c>
      <c r="G220" s="134"/>
      <c r="H220" s="2"/>
      <c r="I220" s="2"/>
      <c r="J220" s="2"/>
      <c r="K220" s="2"/>
      <c r="L220" s="2"/>
      <c r="M220" s="2"/>
      <c r="N220" s="128"/>
    </row>
    <row r="221" spans="1:14" s="133" customFormat="1">
      <c r="A221" s="104"/>
      <c r="B221" s="122"/>
      <c r="C221" s="105"/>
      <c r="D221" s="106"/>
      <c r="E221" s="103"/>
      <c r="F221" s="105" t="str">
        <f t="shared" si="7"/>
        <v/>
      </c>
      <c r="G221" s="134"/>
      <c r="H221" s="2"/>
      <c r="I221" s="2"/>
      <c r="J221" s="2"/>
      <c r="K221" s="2"/>
      <c r="L221" s="2"/>
      <c r="M221" s="2"/>
      <c r="N221" s="128"/>
    </row>
    <row r="222" spans="1:14" s="133" customFormat="1">
      <c r="A222" s="104"/>
      <c r="B222" s="122"/>
      <c r="C222" s="105"/>
      <c r="D222" s="106"/>
      <c r="E222" s="103"/>
      <c r="F222" s="105" t="str">
        <f t="shared" si="7"/>
        <v/>
      </c>
      <c r="G222" s="134"/>
      <c r="H222" s="2"/>
      <c r="I222" s="2"/>
      <c r="J222" s="2"/>
      <c r="K222" s="2"/>
      <c r="L222" s="2"/>
      <c r="M222" s="2"/>
      <c r="N222" s="128"/>
    </row>
    <row r="223" spans="1:14" s="133" customFormat="1">
      <c r="A223" s="104"/>
      <c r="B223" s="122"/>
      <c r="C223" s="105"/>
      <c r="D223" s="106"/>
      <c r="E223" s="103"/>
      <c r="F223" s="105" t="str">
        <f t="shared" si="7"/>
        <v/>
      </c>
      <c r="G223" s="134"/>
      <c r="H223" s="2"/>
      <c r="I223" s="2"/>
      <c r="J223" s="2"/>
      <c r="K223" s="2"/>
      <c r="L223" s="2"/>
      <c r="M223" s="2"/>
      <c r="N223" s="128"/>
    </row>
    <row r="224" spans="1:14" s="133" customFormat="1">
      <c r="A224" s="104"/>
      <c r="B224" s="122"/>
      <c r="C224" s="105"/>
      <c r="D224" s="106"/>
      <c r="E224" s="103"/>
      <c r="F224" s="105" t="str">
        <f t="shared" si="7"/>
        <v/>
      </c>
      <c r="G224" s="134"/>
      <c r="H224" s="2"/>
      <c r="I224" s="2"/>
      <c r="J224" s="2"/>
      <c r="K224" s="2"/>
      <c r="L224" s="2"/>
      <c r="M224" s="2"/>
      <c r="N224" s="128"/>
    </row>
    <row r="225" spans="1:14" s="133" customFormat="1">
      <c r="A225" s="104"/>
      <c r="B225" s="122"/>
      <c r="C225" s="105"/>
      <c r="D225" s="106"/>
      <c r="E225" s="103"/>
      <c r="F225" s="105" t="str">
        <f t="shared" si="7"/>
        <v/>
      </c>
      <c r="G225" s="134"/>
      <c r="H225" s="2"/>
      <c r="I225" s="2"/>
      <c r="J225" s="2"/>
      <c r="K225" s="2"/>
      <c r="L225" s="2"/>
      <c r="M225" s="2"/>
      <c r="N225" s="128"/>
    </row>
    <row r="226" spans="1:14" s="133" customFormat="1">
      <c r="A226" s="104"/>
      <c r="B226" s="122"/>
      <c r="C226" s="105"/>
      <c r="D226" s="106"/>
      <c r="E226" s="103"/>
      <c r="F226" s="105" t="str">
        <f t="shared" si="7"/>
        <v/>
      </c>
      <c r="G226" s="134"/>
      <c r="H226" s="2"/>
      <c r="I226" s="2"/>
      <c r="J226" s="2"/>
      <c r="K226" s="2"/>
      <c r="L226" s="2"/>
      <c r="M226" s="2"/>
      <c r="N226" s="128"/>
    </row>
    <row r="227" spans="1:14" s="133" customFormat="1">
      <c r="A227" s="104"/>
      <c r="B227" s="122"/>
      <c r="C227" s="105"/>
      <c r="D227" s="106"/>
      <c r="E227" s="103"/>
      <c r="F227" s="105" t="str">
        <f t="shared" si="7"/>
        <v/>
      </c>
      <c r="G227" s="134"/>
      <c r="H227" s="2"/>
      <c r="I227" s="2"/>
      <c r="J227" s="2"/>
      <c r="K227" s="2"/>
      <c r="L227" s="2"/>
      <c r="M227" s="2"/>
      <c r="N227" s="128"/>
    </row>
    <row r="228" spans="1:14" s="133" customFormat="1">
      <c r="A228" s="104"/>
      <c r="B228" s="122"/>
      <c r="C228" s="105"/>
      <c r="D228" s="106"/>
      <c r="E228" s="103"/>
      <c r="F228" s="105" t="str">
        <f t="shared" si="7"/>
        <v/>
      </c>
      <c r="G228" s="134"/>
      <c r="H228" s="2"/>
      <c r="I228" s="2"/>
      <c r="J228" s="2"/>
      <c r="K228" s="2"/>
      <c r="L228" s="2"/>
      <c r="M228" s="2"/>
      <c r="N228" s="128"/>
    </row>
    <row r="229" spans="1:14" s="133" customFormat="1">
      <c r="A229" s="104"/>
      <c r="B229" s="122"/>
      <c r="C229" s="105"/>
      <c r="D229" s="106"/>
      <c r="E229" s="103"/>
      <c r="F229" s="105" t="str">
        <f t="shared" si="7"/>
        <v/>
      </c>
      <c r="G229" s="134"/>
      <c r="H229" s="2"/>
      <c r="I229" s="2"/>
      <c r="J229" s="2"/>
      <c r="K229" s="2"/>
      <c r="L229" s="2"/>
      <c r="M229" s="2"/>
      <c r="N229" s="128"/>
    </row>
    <row r="230" spans="1:14" s="133" customFormat="1">
      <c r="A230" s="104"/>
      <c r="B230" s="122"/>
      <c r="C230" s="105"/>
      <c r="D230" s="106"/>
      <c r="E230" s="103"/>
      <c r="F230" s="105" t="str">
        <f t="shared" si="7"/>
        <v/>
      </c>
      <c r="G230" s="134"/>
      <c r="H230" s="2"/>
      <c r="I230" s="2"/>
      <c r="J230" s="2"/>
      <c r="K230" s="2"/>
      <c r="L230" s="2"/>
      <c r="M230" s="2"/>
      <c r="N230" s="128"/>
    </row>
    <row r="231" spans="1:14" s="133" customFormat="1">
      <c r="A231" s="104"/>
      <c r="B231" s="122"/>
      <c r="C231" s="105"/>
      <c r="D231" s="106"/>
      <c r="E231" s="103"/>
      <c r="F231" s="105" t="str">
        <f t="shared" si="7"/>
        <v/>
      </c>
      <c r="G231" s="134"/>
      <c r="H231" s="2"/>
      <c r="I231" s="2"/>
      <c r="J231" s="2"/>
      <c r="K231" s="2"/>
      <c r="L231" s="2"/>
      <c r="M231" s="2"/>
      <c r="N231" s="128"/>
    </row>
    <row r="232" spans="1:14" s="133" customFormat="1">
      <c r="A232" s="104"/>
      <c r="B232" s="122"/>
      <c r="C232" s="105"/>
      <c r="D232" s="106"/>
      <c r="E232" s="103"/>
      <c r="F232" s="105" t="str">
        <f t="shared" si="7"/>
        <v/>
      </c>
      <c r="G232" s="134"/>
      <c r="H232" s="2"/>
      <c r="I232" s="2"/>
      <c r="J232" s="2"/>
      <c r="K232" s="2"/>
      <c r="L232" s="2"/>
      <c r="M232" s="2"/>
      <c r="N232" s="128"/>
    </row>
    <row r="233" spans="1:14" s="133" customFormat="1">
      <c r="A233" s="104"/>
      <c r="B233" s="122"/>
      <c r="C233" s="105"/>
      <c r="D233" s="106"/>
      <c r="E233" s="103"/>
      <c r="F233" s="105" t="str">
        <f t="shared" si="7"/>
        <v/>
      </c>
      <c r="G233" s="134"/>
      <c r="H233" s="2"/>
      <c r="I233" s="2"/>
      <c r="J233" s="2"/>
      <c r="K233" s="2"/>
      <c r="L233" s="2"/>
      <c r="M233" s="2"/>
      <c r="N233" s="128"/>
    </row>
    <row r="234" spans="1:14" s="133" customFormat="1">
      <c r="A234" s="104"/>
      <c r="B234" s="122"/>
      <c r="C234" s="105"/>
      <c r="D234" s="106"/>
      <c r="E234" s="103"/>
      <c r="F234" s="105" t="str">
        <f t="shared" si="7"/>
        <v/>
      </c>
      <c r="G234" s="134"/>
      <c r="H234" s="2"/>
      <c r="I234" s="2"/>
      <c r="J234" s="2"/>
      <c r="K234" s="2"/>
      <c r="L234" s="2"/>
      <c r="M234" s="2"/>
      <c r="N234" s="128"/>
    </row>
    <row r="235" spans="1:14" s="133" customFormat="1">
      <c r="A235" s="104"/>
      <c r="B235" s="122"/>
      <c r="C235" s="105"/>
      <c r="D235" s="106"/>
      <c r="E235" s="103"/>
      <c r="F235" s="105" t="str">
        <f t="shared" si="7"/>
        <v/>
      </c>
      <c r="G235" s="134"/>
      <c r="H235" s="2"/>
      <c r="I235" s="2"/>
      <c r="J235" s="2"/>
      <c r="K235" s="2"/>
      <c r="L235" s="2"/>
      <c r="M235" s="2"/>
      <c r="N235" s="128"/>
    </row>
    <row r="236" spans="1:14" s="133" customFormat="1">
      <c r="A236" s="104"/>
      <c r="B236" s="122"/>
      <c r="C236" s="105"/>
      <c r="D236" s="106"/>
      <c r="E236" s="103"/>
      <c r="F236" s="105" t="str">
        <f t="shared" si="7"/>
        <v/>
      </c>
      <c r="G236" s="134"/>
      <c r="H236" s="2"/>
      <c r="I236" s="2"/>
      <c r="J236" s="2"/>
      <c r="K236" s="2"/>
      <c r="L236" s="2"/>
      <c r="M236" s="2"/>
      <c r="N236" s="128"/>
    </row>
    <row r="237" spans="1:14" s="133" customFormat="1">
      <c r="A237" s="104"/>
      <c r="B237" s="122"/>
      <c r="C237" s="105"/>
      <c r="D237" s="106"/>
      <c r="E237" s="103"/>
      <c r="F237" s="105" t="str">
        <f t="shared" si="7"/>
        <v/>
      </c>
      <c r="G237" s="134"/>
      <c r="H237" s="2"/>
      <c r="I237" s="2"/>
      <c r="J237" s="2"/>
      <c r="K237" s="2"/>
      <c r="L237" s="2"/>
      <c r="M237" s="2"/>
      <c r="N237" s="128"/>
    </row>
    <row r="238" spans="1:14" s="133" customFormat="1">
      <c r="A238" s="104"/>
      <c r="B238" s="122"/>
      <c r="C238" s="105"/>
      <c r="D238" s="106"/>
      <c r="E238" s="103"/>
      <c r="F238" s="105" t="str">
        <f t="shared" si="7"/>
        <v/>
      </c>
      <c r="G238" s="134"/>
      <c r="H238" s="2"/>
      <c r="I238" s="2"/>
      <c r="J238" s="2"/>
      <c r="K238" s="2"/>
      <c r="L238" s="2"/>
      <c r="M238" s="2"/>
      <c r="N238" s="128"/>
    </row>
    <row r="239" spans="1:14" s="133" customFormat="1">
      <c r="A239" s="104"/>
      <c r="B239" s="122"/>
      <c r="C239" s="105"/>
      <c r="D239" s="106"/>
      <c r="E239" s="103"/>
      <c r="F239" s="105" t="str">
        <f t="shared" si="7"/>
        <v/>
      </c>
      <c r="G239" s="134"/>
      <c r="H239" s="2"/>
      <c r="I239" s="2"/>
      <c r="J239" s="2"/>
      <c r="K239" s="2"/>
      <c r="L239" s="2"/>
      <c r="M239" s="2"/>
      <c r="N239" s="128"/>
    </row>
    <row r="240" spans="1:14" s="133" customFormat="1">
      <c r="A240" s="104"/>
      <c r="B240" s="122"/>
      <c r="C240" s="105"/>
      <c r="D240" s="106"/>
      <c r="E240" s="103"/>
      <c r="F240" s="105" t="str">
        <f t="shared" si="7"/>
        <v/>
      </c>
      <c r="G240" s="134"/>
      <c r="H240" s="2"/>
      <c r="I240" s="2"/>
      <c r="J240" s="2"/>
      <c r="K240" s="2"/>
      <c r="L240" s="2"/>
      <c r="M240" s="2"/>
      <c r="N240" s="128"/>
    </row>
    <row r="241" spans="1:14" s="133" customFormat="1">
      <c r="A241" s="104"/>
      <c r="B241" s="122"/>
      <c r="C241" s="105"/>
      <c r="D241" s="106"/>
      <c r="E241" s="103"/>
      <c r="F241" s="105" t="str">
        <f t="shared" si="7"/>
        <v/>
      </c>
      <c r="G241" s="134"/>
      <c r="H241" s="2"/>
      <c r="I241" s="2"/>
      <c r="J241" s="2"/>
      <c r="K241" s="2"/>
      <c r="L241" s="2"/>
      <c r="M241" s="2"/>
      <c r="N241" s="128"/>
    </row>
    <row r="242" spans="1:14" s="133" customFormat="1">
      <c r="A242" s="104"/>
      <c r="B242" s="122"/>
      <c r="C242" s="105"/>
      <c r="D242" s="106"/>
      <c r="E242" s="103"/>
      <c r="F242" s="105" t="str">
        <f t="shared" si="7"/>
        <v/>
      </c>
      <c r="G242" s="134"/>
      <c r="H242" s="2"/>
      <c r="I242" s="2"/>
      <c r="J242" s="2"/>
      <c r="K242" s="2"/>
      <c r="L242" s="2"/>
      <c r="M242" s="2"/>
      <c r="N242" s="128"/>
    </row>
    <row r="243" spans="1:14" s="133" customFormat="1">
      <c r="A243" s="104"/>
      <c r="B243" s="122"/>
      <c r="C243" s="105"/>
      <c r="D243" s="106"/>
      <c r="E243" s="103"/>
      <c r="F243" s="105" t="str">
        <f t="shared" si="7"/>
        <v/>
      </c>
      <c r="G243" s="134"/>
      <c r="H243" s="2"/>
      <c r="I243" s="2"/>
      <c r="J243" s="2"/>
      <c r="K243" s="2"/>
      <c r="L243" s="2"/>
      <c r="M243" s="2"/>
      <c r="N243" s="128"/>
    </row>
    <row r="244" spans="1:14" s="133" customFormat="1">
      <c r="A244" s="104"/>
      <c r="B244" s="122"/>
      <c r="C244" s="105"/>
      <c r="D244" s="106"/>
      <c r="E244" s="103"/>
      <c r="F244" s="105" t="str">
        <f t="shared" si="7"/>
        <v/>
      </c>
      <c r="G244" s="134"/>
      <c r="H244" s="2"/>
      <c r="I244" s="2"/>
      <c r="J244" s="2"/>
      <c r="K244" s="2"/>
      <c r="L244" s="2"/>
      <c r="M244" s="2"/>
      <c r="N244" s="128"/>
    </row>
    <row r="245" spans="1:14" s="133" customFormat="1">
      <c r="A245" s="104"/>
      <c r="B245" s="122"/>
      <c r="C245" s="105"/>
      <c r="D245" s="106"/>
      <c r="E245" s="103"/>
      <c r="F245" s="105" t="str">
        <f t="shared" si="7"/>
        <v/>
      </c>
      <c r="G245" s="134"/>
      <c r="H245" s="2"/>
      <c r="I245" s="2"/>
      <c r="J245" s="2"/>
      <c r="K245" s="2"/>
      <c r="L245" s="2"/>
      <c r="M245" s="2"/>
      <c r="N245" s="128"/>
    </row>
    <row r="246" spans="1:14" s="133" customFormat="1">
      <c r="A246" s="104"/>
      <c r="B246" s="122"/>
      <c r="C246" s="105"/>
      <c r="D246" s="106"/>
      <c r="E246" s="103"/>
      <c r="F246" s="105" t="str">
        <f t="shared" si="7"/>
        <v/>
      </c>
      <c r="G246" s="134"/>
      <c r="H246" s="2"/>
      <c r="I246" s="2"/>
      <c r="J246" s="2"/>
      <c r="K246" s="2"/>
      <c r="L246" s="2"/>
      <c r="M246" s="2"/>
      <c r="N246" s="128"/>
    </row>
    <row r="247" spans="1:14" s="133" customFormat="1">
      <c r="A247" s="104"/>
      <c r="B247" s="122"/>
      <c r="C247" s="105"/>
      <c r="D247" s="106"/>
      <c r="E247" s="103"/>
      <c r="F247" s="105" t="str">
        <f t="shared" si="7"/>
        <v/>
      </c>
      <c r="G247" s="134"/>
      <c r="H247" s="2"/>
      <c r="I247" s="2"/>
      <c r="J247" s="2"/>
      <c r="K247" s="2"/>
      <c r="L247" s="2"/>
      <c r="M247" s="2"/>
      <c r="N247" s="128"/>
    </row>
    <row r="248" spans="1:14" s="133" customFormat="1">
      <c r="A248" s="104"/>
      <c r="B248" s="122"/>
      <c r="C248" s="105"/>
      <c r="D248" s="106"/>
      <c r="E248" s="103"/>
      <c r="F248" s="105" t="str">
        <f t="shared" si="7"/>
        <v/>
      </c>
      <c r="G248" s="134"/>
      <c r="H248" s="2"/>
      <c r="I248" s="2"/>
      <c r="J248" s="2"/>
      <c r="K248" s="2"/>
      <c r="L248" s="2"/>
      <c r="M248" s="2"/>
      <c r="N248" s="128"/>
    </row>
    <row r="249" spans="1:14" s="133" customFormat="1">
      <c r="A249" s="104"/>
      <c r="B249" s="122"/>
      <c r="C249" s="105"/>
      <c r="D249" s="106"/>
      <c r="E249" s="103"/>
      <c r="F249" s="105" t="str">
        <f t="shared" si="7"/>
        <v/>
      </c>
      <c r="G249" s="134"/>
      <c r="H249" s="2"/>
      <c r="I249" s="2"/>
      <c r="J249" s="2"/>
      <c r="K249" s="2"/>
      <c r="L249" s="2"/>
      <c r="M249" s="2"/>
      <c r="N249" s="128"/>
    </row>
    <row r="250" spans="1:14" s="133" customFormat="1">
      <c r="A250" s="104"/>
      <c r="B250" s="122"/>
      <c r="C250" s="105"/>
      <c r="D250" s="106"/>
      <c r="E250" s="103"/>
      <c r="F250" s="105" t="str">
        <f t="shared" si="7"/>
        <v/>
      </c>
      <c r="G250" s="134"/>
      <c r="H250" s="2"/>
      <c r="I250" s="2"/>
      <c r="J250" s="2"/>
      <c r="K250" s="2"/>
      <c r="L250" s="2"/>
      <c r="M250" s="2"/>
      <c r="N250" s="128"/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50"/>
  <conditionalFormatting sqref="K11:K42">
    <cfRule type="cellIs" dxfId="3" priority="4" stopIfTrue="1" operator="greaterThanOrEqual">
      <formula>0</formula>
    </cfRule>
  </conditionalFormatting>
  <conditionalFormatting sqref="B1:B1048576">
    <cfRule type="cellIs" dxfId="2" priority="1" operator="equal">
      <formula>"Fixed"</formula>
    </cfRule>
    <cfRule type="cellIs" dxfId="1" priority="2" operator="equal">
      <formula>"Income"</formula>
    </cfRule>
    <cfRule type="cellIs" dxfId="0" priority="3" operator="equal">
      <formula>"Variable"</formula>
    </cfRule>
  </conditionalFormatting>
  <dataValidations count="3">
    <dataValidation type="list" allowBlank="1" showInputMessage="1" showErrorMessage="1" sqref="C3:C1048576">
      <formula1>INDIRECT(B3)</formula1>
    </dataValidation>
    <dataValidation type="list" showInputMessage="1" showErrorMessage="1" sqref="B3:B1048576">
      <formula1>Type</formula1>
    </dataValidation>
    <dataValidation type="date" operator="greaterThan" allowBlank="1" showInputMessage="1" showErrorMessage="1" sqref="A3:A250">
      <formula1>1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G67"/>
  <sheetViews>
    <sheetView showGridLines="0" workbookViewId="0">
      <selection activeCell="A8" sqref="A8"/>
    </sheetView>
  </sheetViews>
  <sheetFormatPr defaultRowHeight="12.75"/>
  <cols>
    <col min="1" max="1" width="2.28515625" style="23" customWidth="1"/>
    <col min="2" max="2" width="25" style="23" bestFit="1" customWidth="1"/>
    <col min="3" max="3" width="11.7109375" style="23" bestFit="1" customWidth="1"/>
    <col min="4" max="5" width="11.28515625" style="23" bestFit="1" customWidth="1"/>
    <col min="6" max="6" width="2.28515625" style="23" customWidth="1"/>
    <col min="7" max="7" width="23.42578125" style="24" bestFit="1" customWidth="1"/>
    <col min="8" max="8" width="11.140625" style="24" customWidth="1"/>
    <col min="9" max="9" width="11.28515625" style="25" bestFit="1" customWidth="1"/>
    <col min="10" max="11" width="11.28515625" style="24" bestFit="1" customWidth="1"/>
    <col min="12" max="12" width="10.7109375" style="24" bestFit="1" customWidth="1"/>
    <col min="13" max="17" width="10.28515625" style="24" bestFit="1" customWidth="1"/>
    <col min="18" max="19" width="9.7109375" style="24" bestFit="1" customWidth="1"/>
    <col min="20" max="20" width="3.5703125" style="24" customWidth="1"/>
    <col min="21" max="21" width="25.5703125" style="24" bestFit="1" customWidth="1"/>
    <col min="22" max="22" width="12.85546875" style="24" bestFit="1" customWidth="1"/>
    <col min="23" max="23" width="13.7109375" style="24" bestFit="1" customWidth="1"/>
    <col min="24" max="24" width="13.85546875" style="24" bestFit="1" customWidth="1"/>
    <col min="25" max="25" width="10.85546875" style="24" bestFit="1" customWidth="1"/>
    <col min="26" max="26" width="12" style="23" bestFit="1" customWidth="1"/>
    <col min="27" max="27" width="9.140625" style="23"/>
    <col min="28" max="28" width="15.28515625" style="23" bestFit="1" customWidth="1"/>
    <col min="29" max="29" width="12.85546875" style="23" bestFit="1" customWidth="1"/>
    <col min="30" max="30" width="12.7109375" style="23" bestFit="1" customWidth="1"/>
    <col min="31" max="31" width="9.140625" style="23"/>
    <col min="32" max="32" width="15" style="23" bestFit="1" customWidth="1"/>
    <col min="33" max="33" width="10.7109375" style="23" bestFit="1" customWidth="1"/>
    <col min="34" max="16384" width="9.140625" style="23"/>
  </cols>
  <sheetData>
    <row r="1" spans="1:29" ht="13.5" thickBot="1">
      <c r="U1" s="23"/>
      <c r="V1" s="23"/>
      <c r="W1" s="23"/>
      <c r="X1" s="23"/>
      <c r="Y1" s="23"/>
    </row>
    <row r="2" spans="1:29" ht="14.25" thickTop="1" thickBot="1">
      <c r="A2" s="24"/>
      <c r="B2" s="26" t="s">
        <v>69</v>
      </c>
      <c r="C2" s="27" t="s">
        <v>31</v>
      </c>
      <c r="D2" s="27" t="s">
        <v>30</v>
      </c>
      <c r="E2" s="28" t="s">
        <v>0</v>
      </c>
      <c r="F2" s="24"/>
      <c r="G2" s="29" t="s">
        <v>70</v>
      </c>
      <c r="H2" s="30" t="s">
        <v>17</v>
      </c>
      <c r="I2" s="31" t="s">
        <v>18</v>
      </c>
      <c r="J2" s="31" t="s">
        <v>19</v>
      </c>
      <c r="K2" s="31" t="s">
        <v>20</v>
      </c>
      <c r="L2" s="31" t="s">
        <v>21</v>
      </c>
      <c r="M2" s="31" t="s">
        <v>22</v>
      </c>
      <c r="N2" s="31" t="s">
        <v>23</v>
      </c>
      <c r="O2" s="31" t="s">
        <v>24</v>
      </c>
      <c r="P2" s="31" t="s">
        <v>25</v>
      </c>
      <c r="Q2" s="31" t="s">
        <v>26</v>
      </c>
      <c r="R2" s="31" t="s">
        <v>27</v>
      </c>
      <c r="S2" s="32" t="s">
        <v>28</v>
      </c>
      <c r="U2" s="23"/>
      <c r="V2" s="23"/>
      <c r="W2" s="23"/>
      <c r="X2" s="23"/>
      <c r="Y2" s="23"/>
    </row>
    <row r="3" spans="1:29" s="25" customFormat="1" ht="13.5" thickBot="1">
      <c r="A3" s="33"/>
      <c r="B3" s="34" t="str">
        <f>Budget!B4</f>
        <v>Babysitting</v>
      </c>
      <c r="C3" s="35">
        <f>SUM(H3:S3)</f>
        <v>0</v>
      </c>
      <c r="D3" s="36">
        <f ca="1">C42*Budget!C4</f>
        <v>50</v>
      </c>
      <c r="E3" s="37">
        <f ca="1">D3-C3</f>
        <v>50</v>
      </c>
      <c r="F3" s="33"/>
      <c r="G3" s="38" t="str">
        <f>Budget!B4</f>
        <v>Babysitting</v>
      </c>
      <c r="H3" s="39">
        <f>Jan!I12</f>
        <v>0</v>
      </c>
      <c r="I3" s="40">
        <f>Feb!I12</f>
        <v>0</v>
      </c>
      <c r="J3" s="40">
        <f>Mar!I12</f>
        <v>0</v>
      </c>
      <c r="K3" s="40">
        <f>Apr!I12</f>
        <v>0</v>
      </c>
      <c r="L3" s="40">
        <f>May!I12</f>
        <v>0</v>
      </c>
      <c r="M3" s="40">
        <f>Jun!I12</f>
        <v>0</v>
      </c>
      <c r="N3" s="40">
        <f>Jul!I12</f>
        <v>0</v>
      </c>
      <c r="O3" s="40">
        <f>Aug!I12</f>
        <v>0</v>
      </c>
      <c r="P3" s="40">
        <f>Sep!I12</f>
        <v>0</v>
      </c>
      <c r="Q3" s="40">
        <f>Oct!I12</f>
        <v>0</v>
      </c>
      <c r="R3" s="40">
        <f>Nov!I12</f>
        <v>0</v>
      </c>
      <c r="S3" s="40">
        <f>Dec!I12</f>
        <v>0</v>
      </c>
    </row>
    <row r="4" spans="1:29" ht="13.5" thickBot="1">
      <c r="B4" s="34" t="str">
        <f>Budget!B5</f>
        <v>Car</v>
      </c>
      <c r="C4" s="35">
        <f t="shared" ref="C4:C32" si="0">SUM(H4:S4)</f>
        <v>0</v>
      </c>
      <c r="D4" s="41">
        <f ca="1">C42*Budget!C5</f>
        <v>30</v>
      </c>
      <c r="E4" s="1">
        <f t="shared" ref="E4:E32" ca="1" si="1">D4-C4</f>
        <v>30</v>
      </c>
      <c r="G4" s="38" t="str">
        <f>Budget!B5</f>
        <v>Car</v>
      </c>
      <c r="H4" s="39">
        <f>Jan!I13</f>
        <v>0</v>
      </c>
      <c r="I4" s="40">
        <f>Feb!I13</f>
        <v>0</v>
      </c>
      <c r="J4" s="40">
        <f>Mar!I13</f>
        <v>0</v>
      </c>
      <c r="K4" s="40">
        <f>Apr!I13</f>
        <v>0</v>
      </c>
      <c r="L4" s="40">
        <f>May!I13</f>
        <v>0</v>
      </c>
      <c r="M4" s="40">
        <f>Jun!I13</f>
        <v>0</v>
      </c>
      <c r="N4" s="40">
        <f>Jul!I13</f>
        <v>0</v>
      </c>
      <c r="O4" s="40">
        <f>Aug!I13</f>
        <v>0</v>
      </c>
      <c r="P4" s="40">
        <f>Sep!I13</f>
        <v>0</v>
      </c>
      <c r="Q4" s="40">
        <f>Oct!I13</f>
        <v>0</v>
      </c>
      <c r="R4" s="40">
        <f>Nov!I13</f>
        <v>0</v>
      </c>
      <c r="S4" s="40">
        <f>Dec!I13</f>
        <v>0</v>
      </c>
      <c r="Y4" s="23"/>
    </row>
    <row r="5" spans="1:29" ht="13.5" thickBot="1">
      <c r="B5" s="34" t="str">
        <f>Budget!B6</f>
        <v>Charity</v>
      </c>
      <c r="C5" s="35">
        <f t="shared" si="0"/>
        <v>100</v>
      </c>
      <c r="D5" s="41">
        <f ca="1">C42*Budget!C6</f>
        <v>100</v>
      </c>
      <c r="E5" s="1">
        <f t="shared" ca="1" si="1"/>
        <v>0</v>
      </c>
      <c r="G5" s="38" t="str">
        <f>Budget!B6</f>
        <v>Charity</v>
      </c>
      <c r="H5" s="39">
        <f>Jan!I14</f>
        <v>100</v>
      </c>
      <c r="I5" s="40">
        <f>Feb!I14</f>
        <v>0</v>
      </c>
      <c r="J5" s="40">
        <f>Mar!I14</f>
        <v>0</v>
      </c>
      <c r="K5" s="40">
        <f>Apr!I14</f>
        <v>0</v>
      </c>
      <c r="L5" s="40">
        <f>May!I14</f>
        <v>0</v>
      </c>
      <c r="M5" s="40">
        <f>Jun!I14</f>
        <v>0</v>
      </c>
      <c r="N5" s="40">
        <f>Jul!I14</f>
        <v>0</v>
      </c>
      <c r="O5" s="40">
        <f>Aug!I14</f>
        <v>0</v>
      </c>
      <c r="P5" s="40">
        <f>Sep!I14</f>
        <v>0</v>
      </c>
      <c r="Q5" s="40">
        <f>Oct!I14</f>
        <v>0</v>
      </c>
      <c r="R5" s="40">
        <f>Nov!I14</f>
        <v>0</v>
      </c>
      <c r="S5" s="40">
        <f>Dec!I14</f>
        <v>0</v>
      </c>
      <c r="Y5" s="23"/>
    </row>
    <row r="6" spans="1:29" ht="13.5" thickBot="1">
      <c r="B6" s="34" t="str">
        <f>Budget!B7</f>
        <v>Emergency</v>
      </c>
      <c r="C6" s="35">
        <f t="shared" si="0"/>
        <v>0</v>
      </c>
      <c r="D6" s="41">
        <f ca="1">C42*Budget!C7</f>
        <v>100</v>
      </c>
      <c r="E6" s="1">
        <f t="shared" ca="1" si="1"/>
        <v>100</v>
      </c>
      <c r="G6" s="38" t="str">
        <f>Budget!B7</f>
        <v>Emergency</v>
      </c>
      <c r="H6" s="39">
        <f>Jan!I15</f>
        <v>0</v>
      </c>
      <c r="I6" s="40">
        <f>Feb!I15</f>
        <v>0</v>
      </c>
      <c r="J6" s="40">
        <f>Mar!I15</f>
        <v>0</v>
      </c>
      <c r="K6" s="40">
        <f>Apr!I15</f>
        <v>0</v>
      </c>
      <c r="L6" s="40">
        <f>May!I15</f>
        <v>0</v>
      </c>
      <c r="M6" s="40">
        <f>Jun!I15</f>
        <v>0</v>
      </c>
      <c r="N6" s="40">
        <f>Jul!I15</f>
        <v>0</v>
      </c>
      <c r="O6" s="40">
        <f>Aug!I15</f>
        <v>0</v>
      </c>
      <c r="P6" s="40">
        <f>Sep!I15</f>
        <v>0</v>
      </c>
      <c r="Q6" s="40">
        <f>Oct!I15</f>
        <v>0</v>
      </c>
      <c r="R6" s="40">
        <f>Nov!I15</f>
        <v>0</v>
      </c>
      <c r="S6" s="40">
        <f>Dec!I15</f>
        <v>0</v>
      </c>
      <c r="AC6" s="24"/>
    </row>
    <row r="7" spans="1:29" ht="13.5" thickBot="1">
      <c r="B7" s="34" t="str">
        <f>Budget!B8</f>
        <v>Gas</v>
      </c>
      <c r="C7" s="35">
        <f t="shared" si="0"/>
        <v>49</v>
      </c>
      <c r="D7" s="41">
        <f ca="1">C42*Budget!C8</f>
        <v>600</v>
      </c>
      <c r="E7" s="1">
        <f t="shared" ca="1" si="1"/>
        <v>551</v>
      </c>
      <c r="G7" s="38" t="str">
        <f>Budget!B8</f>
        <v>Gas</v>
      </c>
      <c r="H7" s="39">
        <f>Jan!I16</f>
        <v>49</v>
      </c>
      <c r="I7" s="40">
        <f>Feb!I16</f>
        <v>0</v>
      </c>
      <c r="J7" s="40">
        <f>Mar!I16</f>
        <v>0</v>
      </c>
      <c r="K7" s="40">
        <f>Apr!I16</f>
        <v>0</v>
      </c>
      <c r="L7" s="40">
        <f>May!I16</f>
        <v>0</v>
      </c>
      <c r="M7" s="40">
        <f>Jun!I16</f>
        <v>0</v>
      </c>
      <c r="N7" s="40">
        <f>Jul!I16</f>
        <v>0</v>
      </c>
      <c r="O7" s="40">
        <f>Aug!I16</f>
        <v>0</v>
      </c>
      <c r="P7" s="40">
        <f>Sep!I16</f>
        <v>0</v>
      </c>
      <c r="Q7" s="40">
        <f>Oct!I16</f>
        <v>0</v>
      </c>
      <c r="R7" s="40">
        <f>Nov!I16</f>
        <v>0</v>
      </c>
      <c r="S7" s="40">
        <f>Dec!I16</f>
        <v>0</v>
      </c>
      <c r="AC7" s="24"/>
    </row>
    <row r="8" spans="1:29" ht="13.5" thickBot="1">
      <c r="B8" s="34" t="str">
        <f>Budget!B9</f>
        <v>Gifts</v>
      </c>
      <c r="C8" s="35">
        <f t="shared" si="0"/>
        <v>0</v>
      </c>
      <c r="D8" s="41">
        <f ca="1">C42*Budget!C9</f>
        <v>200</v>
      </c>
      <c r="E8" s="1">
        <f t="shared" ca="1" si="1"/>
        <v>200</v>
      </c>
      <c r="G8" s="38" t="str">
        <f>Budget!B9</f>
        <v>Gifts</v>
      </c>
      <c r="H8" s="39">
        <f>Jan!I17</f>
        <v>0</v>
      </c>
      <c r="I8" s="40">
        <f>Feb!I17</f>
        <v>0</v>
      </c>
      <c r="J8" s="40">
        <f>Mar!I17</f>
        <v>0</v>
      </c>
      <c r="K8" s="40">
        <f>Apr!I17</f>
        <v>0</v>
      </c>
      <c r="L8" s="40">
        <f>May!I17</f>
        <v>0</v>
      </c>
      <c r="M8" s="40">
        <f>Jun!I17</f>
        <v>0</v>
      </c>
      <c r="N8" s="40">
        <f>Jul!I17</f>
        <v>0</v>
      </c>
      <c r="O8" s="40">
        <f>Aug!I17</f>
        <v>0</v>
      </c>
      <c r="P8" s="40">
        <f>Sep!I17</f>
        <v>0</v>
      </c>
      <c r="Q8" s="40">
        <f>Oct!I17</f>
        <v>0</v>
      </c>
      <c r="R8" s="40">
        <f>Nov!I17</f>
        <v>0</v>
      </c>
      <c r="S8" s="40">
        <f>Dec!I17</f>
        <v>0</v>
      </c>
      <c r="AC8" s="24"/>
    </row>
    <row r="9" spans="1:29" ht="13.5" thickBot="1">
      <c r="B9" s="34" t="str">
        <f>Budget!B10</f>
        <v>Going Out</v>
      </c>
      <c r="C9" s="35">
        <f t="shared" si="0"/>
        <v>111.8</v>
      </c>
      <c r="D9" s="41">
        <f ca="1">C42*Budget!C10</f>
        <v>150</v>
      </c>
      <c r="E9" s="1">
        <f t="shared" ca="1" si="1"/>
        <v>38.200000000000003</v>
      </c>
      <c r="G9" s="38" t="str">
        <f>Budget!B10</f>
        <v>Going Out</v>
      </c>
      <c r="H9" s="39">
        <f>Jan!I18</f>
        <v>111.8</v>
      </c>
      <c r="I9" s="40">
        <f>Feb!I18</f>
        <v>0</v>
      </c>
      <c r="J9" s="40">
        <f>Mar!I18</f>
        <v>0</v>
      </c>
      <c r="K9" s="40">
        <f>Apr!I18</f>
        <v>0</v>
      </c>
      <c r="L9" s="40">
        <f>May!I18</f>
        <v>0</v>
      </c>
      <c r="M9" s="40">
        <f>Jun!I18</f>
        <v>0</v>
      </c>
      <c r="N9" s="40">
        <f>Jul!I18</f>
        <v>0</v>
      </c>
      <c r="O9" s="40">
        <f>Aug!I18</f>
        <v>0</v>
      </c>
      <c r="P9" s="40">
        <f>Sep!I18</f>
        <v>0</v>
      </c>
      <c r="Q9" s="40">
        <f>Oct!I18</f>
        <v>0</v>
      </c>
      <c r="R9" s="40">
        <f>Nov!I18</f>
        <v>0</v>
      </c>
      <c r="S9" s="40">
        <f>Dec!I18</f>
        <v>0</v>
      </c>
      <c r="AC9" s="24"/>
    </row>
    <row r="10" spans="1:29" ht="13.5" thickBot="1">
      <c r="B10" s="34" t="str">
        <f>Budget!B11</f>
        <v>Groceries</v>
      </c>
      <c r="C10" s="35">
        <f t="shared" si="0"/>
        <v>27.4</v>
      </c>
      <c r="D10" s="41">
        <f ca="1">C42*Budget!C11</f>
        <v>1000</v>
      </c>
      <c r="E10" s="1">
        <f t="shared" ca="1" si="1"/>
        <v>972.6</v>
      </c>
      <c r="G10" s="38" t="str">
        <f>Budget!B11</f>
        <v>Groceries</v>
      </c>
      <c r="H10" s="39">
        <f>Jan!I19</f>
        <v>27.4</v>
      </c>
      <c r="I10" s="40">
        <f>Feb!I19</f>
        <v>0</v>
      </c>
      <c r="J10" s="40">
        <f>Mar!I19</f>
        <v>0</v>
      </c>
      <c r="K10" s="40">
        <f>Apr!I19</f>
        <v>0</v>
      </c>
      <c r="L10" s="40">
        <f>May!I19</f>
        <v>0</v>
      </c>
      <c r="M10" s="40">
        <f>Jun!I19</f>
        <v>0</v>
      </c>
      <c r="N10" s="40">
        <f>Jul!I19</f>
        <v>0</v>
      </c>
      <c r="O10" s="40">
        <f>Aug!I19</f>
        <v>0</v>
      </c>
      <c r="P10" s="40">
        <f>Sep!I19</f>
        <v>0</v>
      </c>
      <c r="Q10" s="40">
        <f>Oct!I19</f>
        <v>0</v>
      </c>
      <c r="R10" s="40">
        <f>Nov!I19</f>
        <v>0</v>
      </c>
      <c r="S10" s="40">
        <f>Dec!I19</f>
        <v>0</v>
      </c>
      <c r="AC10" s="24"/>
    </row>
    <row r="11" spans="1:29" ht="13.5" thickBot="1">
      <c r="B11" s="34" t="str">
        <f>Budget!B12</f>
        <v>Jane</v>
      </c>
      <c r="C11" s="35">
        <f t="shared" si="0"/>
        <v>14.77</v>
      </c>
      <c r="D11" s="41">
        <f ca="1">C42*Budget!C12</f>
        <v>60</v>
      </c>
      <c r="E11" s="1">
        <f t="shared" ca="1" si="1"/>
        <v>45.230000000000004</v>
      </c>
      <c r="G11" s="38" t="str">
        <f>Budget!B12</f>
        <v>Jane</v>
      </c>
      <c r="H11" s="39">
        <f>Jan!I20</f>
        <v>14.77</v>
      </c>
      <c r="I11" s="40">
        <f>Feb!I20</f>
        <v>0</v>
      </c>
      <c r="J11" s="40">
        <f>Mar!I20</f>
        <v>0</v>
      </c>
      <c r="K11" s="40">
        <f>Apr!I20</f>
        <v>0</v>
      </c>
      <c r="L11" s="40">
        <f>May!I20</f>
        <v>0</v>
      </c>
      <c r="M11" s="40">
        <f>Jun!I20</f>
        <v>0</v>
      </c>
      <c r="N11" s="40">
        <f>Jul!I20</f>
        <v>0</v>
      </c>
      <c r="O11" s="40">
        <f>Aug!I20</f>
        <v>0</v>
      </c>
      <c r="P11" s="40">
        <f>Sep!I20</f>
        <v>0</v>
      </c>
      <c r="Q11" s="40">
        <f>Oct!I20</f>
        <v>0</v>
      </c>
      <c r="R11" s="40">
        <f>Nov!I20</f>
        <v>0</v>
      </c>
      <c r="S11" s="40">
        <f>Dec!I20</f>
        <v>0</v>
      </c>
      <c r="AC11" s="24"/>
    </row>
    <row r="12" spans="1:29" ht="13.5" thickBot="1">
      <c r="B12" s="34" t="str">
        <f>Budget!B13</f>
        <v>John</v>
      </c>
      <c r="C12" s="35">
        <f t="shared" si="0"/>
        <v>48</v>
      </c>
      <c r="D12" s="41">
        <f ca="1">C42*Budget!C13</f>
        <v>60</v>
      </c>
      <c r="E12" s="1">
        <f t="shared" ca="1" si="1"/>
        <v>12</v>
      </c>
      <c r="G12" s="38" t="str">
        <f>Budget!B13</f>
        <v>John</v>
      </c>
      <c r="H12" s="39">
        <f>Jan!I21</f>
        <v>48</v>
      </c>
      <c r="I12" s="40">
        <f>Feb!I21</f>
        <v>0</v>
      </c>
      <c r="J12" s="40">
        <f>Mar!I21</f>
        <v>0</v>
      </c>
      <c r="K12" s="40">
        <f>Apr!I21</f>
        <v>0</v>
      </c>
      <c r="L12" s="40">
        <f>May!I21</f>
        <v>0</v>
      </c>
      <c r="M12" s="40">
        <f>Jun!I21</f>
        <v>0</v>
      </c>
      <c r="N12" s="40">
        <f>Jul!I21</f>
        <v>0</v>
      </c>
      <c r="O12" s="40">
        <f>Aug!I21</f>
        <v>0</v>
      </c>
      <c r="P12" s="40">
        <f>Sep!I21</f>
        <v>0</v>
      </c>
      <c r="Q12" s="40">
        <f>Oct!I21</f>
        <v>0</v>
      </c>
      <c r="R12" s="40">
        <f>Nov!I21</f>
        <v>0</v>
      </c>
      <c r="S12" s="40">
        <f>Dec!I21</f>
        <v>0</v>
      </c>
      <c r="AC12" s="24"/>
    </row>
    <row r="13" spans="1:29" ht="13.5" thickBot="1">
      <c r="B13" s="34" t="str">
        <f>Budget!B14</f>
        <v>kids</v>
      </c>
      <c r="C13" s="35">
        <f t="shared" si="0"/>
        <v>0</v>
      </c>
      <c r="D13" s="41">
        <f ca="1">C42*Budget!C14</f>
        <v>60</v>
      </c>
      <c r="E13" s="1">
        <f t="shared" ca="1" si="1"/>
        <v>60</v>
      </c>
      <c r="G13" s="38" t="str">
        <f>Budget!B14</f>
        <v>kids</v>
      </c>
      <c r="H13" s="39">
        <f>Jan!I22</f>
        <v>0</v>
      </c>
      <c r="I13" s="40">
        <f>Feb!I22</f>
        <v>0</v>
      </c>
      <c r="J13" s="40">
        <f>Mar!I22</f>
        <v>0</v>
      </c>
      <c r="K13" s="40">
        <f>Apr!I22</f>
        <v>0</v>
      </c>
      <c r="L13" s="40">
        <f>May!I22</f>
        <v>0</v>
      </c>
      <c r="M13" s="40">
        <f>Jun!I22</f>
        <v>0</v>
      </c>
      <c r="N13" s="40">
        <f>Jul!I22</f>
        <v>0</v>
      </c>
      <c r="O13" s="40">
        <f>Aug!I22</f>
        <v>0</v>
      </c>
      <c r="P13" s="40">
        <f>Sep!I22</f>
        <v>0</v>
      </c>
      <c r="Q13" s="40">
        <f>Oct!I22</f>
        <v>0</v>
      </c>
      <c r="R13" s="40">
        <f>Nov!I22</f>
        <v>0</v>
      </c>
      <c r="S13" s="40">
        <f>Dec!I22</f>
        <v>0</v>
      </c>
      <c r="AC13" s="24"/>
    </row>
    <row r="14" spans="1:29" ht="13.5" thickBot="1">
      <c r="B14" s="34" t="str">
        <f>Budget!B15</f>
        <v>Kids Clothing</v>
      </c>
      <c r="C14" s="35">
        <f t="shared" si="0"/>
        <v>0</v>
      </c>
      <c r="D14" s="41">
        <f ca="1">C42*Budget!C15</f>
        <v>200</v>
      </c>
      <c r="E14" s="1">
        <f t="shared" ca="1" si="1"/>
        <v>200</v>
      </c>
      <c r="G14" s="38" t="str">
        <f>Budget!B15</f>
        <v>Kids Clothing</v>
      </c>
      <c r="H14" s="39">
        <f>Jan!I23</f>
        <v>0</v>
      </c>
      <c r="I14" s="40">
        <f>Feb!I23</f>
        <v>0</v>
      </c>
      <c r="J14" s="40">
        <f>Mar!I23</f>
        <v>0</v>
      </c>
      <c r="K14" s="40">
        <f>Apr!I23</f>
        <v>0</v>
      </c>
      <c r="L14" s="40">
        <f>May!I23</f>
        <v>0</v>
      </c>
      <c r="M14" s="40">
        <f>Jun!I23</f>
        <v>0</v>
      </c>
      <c r="N14" s="40">
        <f>Jul!I23</f>
        <v>0</v>
      </c>
      <c r="O14" s="40">
        <f>Aug!I23</f>
        <v>0</v>
      </c>
      <c r="P14" s="40">
        <f>Sep!I23</f>
        <v>0</v>
      </c>
      <c r="Q14" s="40">
        <f>Oct!I23</f>
        <v>0</v>
      </c>
      <c r="R14" s="40">
        <f>Nov!I23</f>
        <v>0</v>
      </c>
      <c r="S14" s="40">
        <f>Dec!I23</f>
        <v>0</v>
      </c>
      <c r="AC14" s="24"/>
    </row>
    <row r="15" spans="1:29" ht="13.5" thickBot="1">
      <c r="B15" s="34" t="str">
        <f>Budget!B16</f>
        <v>Kids Medical</v>
      </c>
      <c r="C15" s="35">
        <f t="shared" si="0"/>
        <v>35</v>
      </c>
      <c r="D15" s="41">
        <f ca="1">C42*Budget!C16</f>
        <v>150</v>
      </c>
      <c r="E15" s="1">
        <f t="shared" ca="1" si="1"/>
        <v>115</v>
      </c>
      <c r="G15" s="38" t="str">
        <f>Budget!B16</f>
        <v>Kids Medical</v>
      </c>
      <c r="H15" s="39">
        <f>Jan!I24</f>
        <v>35</v>
      </c>
      <c r="I15" s="40">
        <f>Feb!I24</f>
        <v>0</v>
      </c>
      <c r="J15" s="40">
        <f>Mar!I24</f>
        <v>0</v>
      </c>
      <c r="K15" s="40">
        <f>Apr!I24</f>
        <v>0</v>
      </c>
      <c r="L15" s="40">
        <f>May!I24</f>
        <v>0</v>
      </c>
      <c r="M15" s="40">
        <f>Jun!I24</f>
        <v>0</v>
      </c>
      <c r="N15" s="40">
        <f>Jul!I24</f>
        <v>0</v>
      </c>
      <c r="O15" s="40">
        <f>Aug!I24</f>
        <v>0</v>
      </c>
      <c r="P15" s="40">
        <f>Sep!I24</f>
        <v>0</v>
      </c>
      <c r="Q15" s="40">
        <f>Oct!I24</f>
        <v>0</v>
      </c>
      <c r="R15" s="40">
        <f>Nov!I24</f>
        <v>0</v>
      </c>
      <c r="S15" s="40">
        <f>Dec!I24</f>
        <v>0</v>
      </c>
      <c r="AC15" s="24"/>
    </row>
    <row r="16" spans="1:29" ht="13.5" thickBot="1">
      <c r="B16" s="34" t="str">
        <f>Budget!B17</f>
        <v>Medical</v>
      </c>
      <c r="C16" s="35">
        <f t="shared" si="0"/>
        <v>0</v>
      </c>
      <c r="D16" s="41">
        <f ca="1">C42*Budget!C17</f>
        <v>200</v>
      </c>
      <c r="E16" s="1">
        <f t="shared" ca="1" si="1"/>
        <v>200</v>
      </c>
      <c r="G16" s="38" t="str">
        <f>Budget!B17</f>
        <v>Medical</v>
      </c>
      <c r="H16" s="39">
        <f>Jan!I25</f>
        <v>0</v>
      </c>
      <c r="I16" s="40">
        <f>Feb!I25</f>
        <v>0</v>
      </c>
      <c r="J16" s="40">
        <f>Mar!I25</f>
        <v>0</v>
      </c>
      <c r="K16" s="40">
        <f>Apr!I25</f>
        <v>0</v>
      </c>
      <c r="L16" s="40">
        <f>May!I25</f>
        <v>0</v>
      </c>
      <c r="M16" s="40">
        <f>Jun!I25</f>
        <v>0</v>
      </c>
      <c r="N16" s="40">
        <f>Jul!I25</f>
        <v>0</v>
      </c>
      <c r="O16" s="40">
        <f>Aug!I25</f>
        <v>0</v>
      </c>
      <c r="P16" s="40">
        <f>Sep!I25</f>
        <v>0</v>
      </c>
      <c r="Q16" s="40">
        <f>Oct!I25</f>
        <v>0</v>
      </c>
      <c r="R16" s="40">
        <f>Nov!I25</f>
        <v>0</v>
      </c>
      <c r="S16" s="40">
        <f>Dec!I25</f>
        <v>0</v>
      </c>
      <c r="AC16" s="24"/>
    </row>
    <row r="17" spans="2:31" ht="13.5" thickBot="1">
      <c r="B17" s="34" t="str">
        <f>Budget!B18</f>
        <v>Misc</v>
      </c>
      <c r="C17" s="35">
        <f t="shared" si="0"/>
        <v>4.25</v>
      </c>
      <c r="D17" s="41">
        <f ca="1">C42*Budget!C18</f>
        <v>400</v>
      </c>
      <c r="E17" s="1">
        <f t="shared" ca="1" si="1"/>
        <v>395.75</v>
      </c>
      <c r="G17" s="38" t="str">
        <f>Budget!B18</f>
        <v>Misc</v>
      </c>
      <c r="H17" s="39">
        <f>Jan!I26</f>
        <v>4.25</v>
      </c>
      <c r="I17" s="40">
        <f>Feb!I26</f>
        <v>0</v>
      </c>
      <c r="J17" s="40">
        <f>Mar!I26</f>
        <v>0</v>
      </c>
      <c r="K17" s="40">
        <f>Apr!I26</f>
        <v>0</v>
      </c>
      <c r="L17" s="40">
        <f>May!I26</f>
        <v>0</v>
      </c>
      <c r="M17" s="40">
        <f>Jun!I26</f>
        <v>0</v>
      </c>
      <c r="N17" s="40">
        <f>Jul!I26</f>
        <v>0</v>
      </c>
      <c r="O17" s="40">
        <f>Aug!I26</f>
        <v>0</v>
      </c>
      <c r="P17" s="40">
        <f>Sep!I26</f>
        <v>0</v>
      </c>
      <c r="Q17" s="40">
        <f>Oct!I26</f>
        <v>0</v>
      </c>
      <c r="R17" s="40">
        <f>Nov!I26</f>
        <v>0</v>
      </c>
      <c r="S17" s="40">
        <f>Dec!I26</f>
        <v>0</v>
      </c>
      <c r="AC17" s="24"/>
    </row>
    <row r="18" spans="2:31" ht="13.5" thickBot="1">
      <c r="B18" s="34" t="str">
        <f>Budget!B19</f>
        <v>My Clothing</v>
      </c>
      <c r="C18" s="35">
        <f t="shared" si="0"/>
        <v>45</v>
      </c>
      <c r="D18" s="41">
        <f ca="1">C42*Budget!C19</f>
        <v>50</v>
      </c>
      <c r="E18" s="1">
        <f t="shared" ca="1" si="1"/>
        <v>5</v>
      </c>
      <c r="G18" s="38" t="str">
        <f>Budget!B19</f>
        <v>My Clothing</v>
      </c>
      <c r="H18" s="39">
        <f>Jan!I27</f>
        <v>45</v>
      </c>
      <c r="I18" s="40">
        <f>Feb!I27</f>
        <v>0</v>
      </c>
      <c r="J18" s="40">
        <f>Mar!I27</f>
        <v>0</v>
      </c>
      <c r="K18" s="40">
        <f>Apr!I27</f>
        <v>0</v>
      </c>
      <c r="L18" s="40">
        <f>May!I27</f>
        <v>0</v>
      </c>
      <c r="M18" s="40">
        <f>Jun!I27</f>
        <v>0</v>
      </c>
      <c r="N18" s="40">
        <f>Jul!I27</f>
        <v>0</v>
      </c>
      <c r="O18" s="40">
        <f>Aug!I27</f>
        <v>0</v>
      </c>
      <c r="P18" s="40">
        <f>Sep!I27</f>
        <v>0</v>
      </c>
      <c r="Q18" s="40">
        <f>Oct!I27</f>
        <v>0</v>
      </c>
      <c r="R18" s="40">
        <f>Nov!I27</f>
        <v>0</v>
      </c>
      <c r="S18" s="40">
        <f>Dec!I27</f>
        <v>0</v>
      </c>
      <c r="AC18" s="24"/>
    </row>
    <row r="19" spans="2:31" ht="13.5" thickBot="1">
      <c r="B19" s="34" t="str">
        <f>Budget!B20</f>
        <v>Other</v>
      </c>
      <c r="C19" s="35">
        <f t="shared" si="0"/>
        <v>5.35</v>
      </c>
      <c r="D19" s="41">
        <f ca="1">C42*Budget!C20</f>
        <v>0</v>
      </c>
      <c r="E19" s="1">
        <f t="shared" ca="1" si="1"/>
        <v>-5.35</v>
      </c>
      <c r="G19" s="38" t="str">
        <f>Budget!B20</f>
        <v>Other</v>
      </c>
      <c r="H19" s="39">
        <f>Jan!I28</f>
        <v>5.35</v>
      </c>
      <c r="I19" s="40">
        <f>Feb!I28</f>
        <v>0</v>
      </c>
      <c r="J19" s="40">
        <f>Mar!I28</f>
        <v>0</v>
      </c>
      <c r="K19" s="40">
        <f>Apr!I28</f>
        <v>0</v>
      </c>
      <c r="L19" s="40">
        <f>May!I28</f>
        <v>0</v>
      </c>
      <c r="M19" s="40">
        <f>Jun!I28</f>
        <v>0</v>
      </c>
      <c r="N19" s="40">
        <f>Jul!I28</f>
        <v>0</v>
      </c>
      <c r="O19" s="40">
        <f>Aug!I28</f>
        <v>0</v>
      </c>
      <c r="P19" s="40">
        <f>Sep!I28</f>
        <v>0</v>
      </c>
      <c r="Q19" s="40">
        <f>Oct!I28</f>
        <v>0</v>
      </c>
      <c r="R19" s="40">
        <f>Nov!I28</f>
        <v>0</v>
      </c>
      <c r="S19" s="40">
        <f>Dec!I28</f>
        <v>0</v>
      </c>
      <c r="AC19" s="24"/>
    </row>
    <row r="20" spans="2:31" ht="13.5" thickBot="1">
      <c r="B20" s="34" t="str">
        <f>Budget!B21</f>
        <v>Travel</v>
      </c>
      <c r="C20" s="35">
        <f t="shared" si="0"/>
        <v>0</v>
      </c>
      <c r="D20" s="41">
        <f ca="1">C42*Budget!C21</f>
        <v>200</v>
      </c>
      <c r="E20" s="1">
        <f t="shared" ca="1" si="1"/>
        <v>200</v>
      </c>
      <c r="G20" s="38" t="str">
        <f>Budget!B21</f>
        <v>Travel</v>
      </c>
      <c r="H20" s="39">
        <f>Jan!I29</f>
        <v>0</v>
      </c>
      <c r="I20" s="40">
        <f>Feb!I29</f>
        <v>0</v>
      </c>
      <c r="J20" s="40">
        <f>Mar!I29</f>
        <v>0</v>
      </c>
      <c r="K20" s="40">
        <f>Apr!I29</f>
        <v>0</v>
      </c>
      <c r="L20" s="40">
        <f>May!I29</f>
        <v>0</v>
      </c>
      <c r="M20" s="40">
        <f>Jun!I29</f>
        <v>0</v>
      </c>
      <c r="N20" s="40">
        <f>Jul!I29</f>
        <v>0</v>
      </c>
      <c r="O20" s="40">
        <f>Aug!I29</f>
        <v>0</v>
      </c>
      <c r="P20" s="40">
        <f>Sep!I29</f>
        <v>0</v>
      </c>
      <c r="Q20" s="40">
        <f>Oct!I29</f>
        <v>0</v>
      </c>
      <c r="R20" s="40">
        <f>Nov!I29</f>
        <v>0</v>
      </c>
      <c r="S20" s="40">
        <f>Dec!I29</f>
        <v>0</v>
      </c>
      <c r="AC20" s="24"/>
    </row>
    <row r="21" spans="2:31" ht="13.5" thickBot="1">
      <c r="B21" s="34" t="str">
        <f>Budget!B22</f>
        <v>Utilities</v>
      </c>
      <c r="C21" s="35">
        <f t="shared" si="0"/>
        <v>0</v>
      </c>
      <c r="D21" s="41">
        <f ca="1">C42*Budget!C22</f>
        <v>500</v>
      </c>
      <c r="E21" s="1">
        <f t="shared" ca="1" si="1"/>
        <v>500</v>
      </c>
      <c r="G21" s="38" t="str">
        <f>Budget!B22</f>
        <v>Utilities</v>
      </c>
      <c r="H21" s="39">
        <f>Jan!I30</f>
        <v>0</v>
      </c>
      <c r="I21" s="40">
        <f>Feb!I30</f>
        <v>0</v>
      </c>
      <c r="J21" s="40">
        <f>Mar!I30</f>
        <v>0</v>
      </c>
      <c r="K21" s="40">
        <f>Apr!I30</f>
        <v>0</v>
      </c>
      <c r="L21" s="40">
        <f>May!I30</f>
        <v>0</v>
      </c>
      <c r="M21" s="40">
        <f>Jun!I30</f>
        <v>0</v>
      </c>
      <c r="N21" s="40">
        <f>Jul!I30</f>
        <v>0</v>
      </c>
      <c r="O21" s="40">
        <f>Aug!I30</f>
        <v>0</v>
      </c>
      <c r="P21" s="40">
        <f>Sep!I30</f>
        <v>0</v>
      </c>
      <c r="Q21" s="40">
        <f>Oct!I30</f>
        <v>0</v>
      </c>
      <c r="R21" s="40">
        <f>Nov!I30</f>
        <v>0</v>
      </c>
      <c r="S21" s="40">
        <f>Dec!I30</f>
        <v>0</v>
      </c>
      <c r="AC21" s="24"/>
    </row>
    <row r="22" spans="2:31" ht="13.5" thickBot="1">
      <c r="B22" s="34">
        <f>Budget!B23</f>
        <v>0</v>
      </c>
      <c r="C22" s="35">
        <f t="shared" si="0"/>
        <v>0</v>
      </c>
      <c r="D22" s="41">
        <f ca="1">C42*Budget!C23</f>
        <v>0</v>
      </c>
      <c r="E22" s="1">
        <f t="shared" ca="1" si="1"/>
        <v>0</v>
      </c>
      <c r="G22" s="38">
        <f>Budget!B23</f>
        <v>0</v>
      </c>
      <c r="H22" s="39">
        <f>Jan!I31</f>
        <v>0</v>
      </c>
      <c r="I22" s="40">
        <f>Feb!I31</f>
        <v>0</v>
      </c>
      <c r="J22" s="40">
        <f>Mar!I31</f>
        <v>0</v>
      </c>
      <c r="K22" s="40">
        <f>Apr!I31</f>
        <v>0</v>
      </c>
      <c r="L22" s="40">
        <f>May!I31</f>
        <v>0</v>
      </c>
      <c r="M22" s="40">
        <f>Jun!I31</f>
        <v>0</v>
      </c>
      <c r="N22" s="40">
        <f>Jul!I31</f>
        <v>0</v>
      </c>
      <c r="O22" s="40">
        <f>Aug!I31</f>
        <v>0</v>
      </c>
      <c r="P22" s="40">
        <f>Sep!I31</f>
        <v>0</v>
      </c>
      <c r="Q22" s="40">
        <f>Oct!I31</f>
        <v>0</v>
      </c>
      <c r="R22" s="40">
        <f>Nov!I31</f>
        <v>0</v>
      </c>
      <c r="S22" s="40">
        <f>Dec!I31</f>
        <v>0</v>
      </c>
      <c r="AA22" s="24"/>
      <c r="AE22" s="24"/>
    </row>
    <row r="23" spans="2:31" ht="13.5" thickBot="1">
      <c r="B23" s="34">
        <f>Budget!B24</f>
        <v>0</v>
      </c>
      <c r="C23" s="35">
        <f t="shared" si="0"/>
        <v>0</v>
      </c>
      <c r="D23" s="41">
        <f ca="1">C42*Budget!C24</f>
        <v>0</v>
      </c>
      <c r="E23" s="1">
        <f t="shared" ca="1" si="1"/>
        <v>0</v>
      </c>
      <c r="G23" s="38">
        <f>Budget!B24</f>
        <v>0</v>
      </c>
      <c r="H23" s="39">
        <f>Jan!I32</f>
        <v>0</v>
      </c>
      <c r="I23" s="40">
        <f>Feb!I32</f>
        <v>0</v>
      </c>
      <c r="J23" s="40">
        <f>Mar!I32</f>
        <v>0</v>
      </c>
      <c r="K23" s="40">
        <f>Apr!I32</f>
        <v>0</v>
      </c>
      <c r="L23" s="40">
        <f>May!I32</f>
        <v>0</v>
      </c>
      <c r="M23" s="40">
        <f>Jun!I32</f>
        <v>0</v>
      </c>
      <c r="N23" s="40">
        <f>Jul!I32</f>
        <v>0</v>
      </c>
      <c r="O23" s="40">
        <f>Aug!I32</f>
        <v>0</v>
      </c>
      <c r="P23" s="40">
        <f>Sep!I32</f>
        <v>0</v>
      </c>
      <c r="Q23" s="40">
        <f>Oct!I32</f>
        <v>0</v>
      </c>
      <c r="R23" s="40">
        <f>Nov!I32</f>
        <v>0</v>
      </c>
      <c r="S23" s="40">
        <f>Dec!I32</f>
        <v>0</v>
      </c>
      <c r="AA23" s="24"/>
      <c r="AE23" s="24"/>
    </row>
    <row r="24" spans="2:31" ht="13.5" thickBot="1">
      <c r="B24" s="34">
        <f>Budget!B25</f>
        <v>0</v>
      </c>
      <c r="C24" s="35">
        <f t="shared" si="0"/>
        <v>0</v>
      </c>
      <c r="D24" s="41">
        <f ca="1">C42*Budget!C25</f>
        <v>0</v>
      </c>
      <c r="E24" s="1">
        <f t="shared" ca="1" si="1"/>
        <v>0</v>
      </c>
      <c r="G24" s="38">
        <f>Budget!B25</f>
        <v>0</v>
      </c>
      <c r="H24" s="39">
        <f>Jan!I33</f>
        <v>0</v>
      </c>
      <c r="I24" s="40">
        <f>Feb!I33</f>
        <v>0</v>
      </c>
      <c r="J24" s="40">
        <f>Mar!I33</f>
        <v>0</v>
      </c>
      <c r="K24" s="40">
        <f>Apr!I33</f>
        <v>0</v>
      </c>
      <c r="L24" s="40">
        <f>May!I33</f>
        <v>0</v>
      </c>
      <c r="M24" s="40">
        <f>Jun!I33</f>
        <v>0</v>
      </c>
      <c r="N24" s="40">
        <f>Jul!I33</f>
        <v>0</v>
      </c>
      <c r="O24" s="40">
        <f>Aug!I33</f>
        <v>0</v>
      </c>
      <c r="P24" s="40">
        <f>Sep!I33</f>
        <v>0</v>
      </c>
      <c r="Q24" s="40">
        <f>Oct!I33</f>
        <v>0</v>
      </c>
      <c r="R24" s="40">
        <f>Nov!I33</f>
        <v>0</v>
      </c>
      <c r="S24" s="40">
        <f>Dec!I33</f>
        <v>0</v>
      </c>
      <c r="AA24" s="24"/>
      <c r="AE24" s="24"/>
    </row>
    <row r="25" spans="2:31" ht="13.5" thickBot="1">
      <c r="B25" s="34">
        <f>Budget!B26</f>
        <v>0</v>
      </c>
      <c r="C25" s="35">
        <f t="shared" si="0"/>
        <v>0</v>
      </c>
      <c r="D25" s="41">
        <f ca="1">C42*Budget!C26</f>
        <v>0</v>
      </c>
      <c r="E25" s="1">
        <f t="shared" ca="1" si="1"/>
        <v>0</v>
      </c>
      <c r="G25" s="38">
        <f>Budget!B26</f>
        <v>0</v>
      </c>
      <c r="H25" s="39">
        <f>Jan!I34</f>
        <v>0</v>
      </c>
      <c r="I25" s="40">
        <f>Feb!I34</f>
        <v>0</v>
      </c>
      <c r="J25" s="40">
        <f>Mar!I34</f>
        <v>0</v>
      </c>
      <c r="K25" s="40">
        <f>Apr!I34</f>
        <v>0</v>
      </c>
      <c r="L25" s="40">
        <f>May!I34</f>
        <v>0</v>
      </c>
      <c r="M25" s="40">
        <f>Jun!I34</f>
        <v>0</v>
      </c>
      <c r="N25" s="40">
        <f>Jul!I34</f>
        <v>0</v>
      </c>
      <c r="O25" s="40">
        <f>Aug!I34</f>
        <v>0</v>
      </c>
      <c r="P25" s="40">
        <f>Sep!I34</f>
        <v>0</v>
      </c>
      <c r="Q25" s="40">
        <f>Oct!I34</f>
        <v>0</v>
      </c>
      <c r="R25" s="40">
        <f>Nov!I34</f>
        <v>0</v>
      </c>
      <c r="S25" s="40">
        <f>Dec!I34</f>
        <v>0</v>
      </c>
      <c r="AA25" s="24"/>
      <c r="AE25" s="24"/>
    </row>
    <row r="26" spans="2:31" ht="13.5" thickBot="1">
      <c r="B26" s="34">
        <f>Budget!B27</f>
        <v>0</v>
      </c>
      <c r="C26" s="35">
        <f t="shared" si="0"/>
        <v>0</v>
      </c>
      <c r="D26" s="41">
        <f ca="1">C42*Budget!C27</f>
        <v>0</v>
      </c>
      <c r="E26" s="1">
        <f t="shared" ca="1" si="1"/>
        <v>0</v>
      </c>
      <c r="G26" s="38">
        <f>Budget!B27</f>
        <v>0</v>
      </c>
      <c r="H26" s="39">
        <f>Jan!I35</f>
        <v>0</v>
      </c>
      <c r="I26" s="40">
        <f>Feb!I35</f>
        <v>0</v>
      </c>
      <c r="J26" s="40">
        <f>Mar!I35</f>
        <v>0</v>
      </c>
      <c r="K26" s="40">
        <f>Apr!I35</f>
        <v>0</v>
      </c>
      <c r="L26" s="40">
        <f>May!I35</f>
        <v>0</v>
      </c>
      <c r="M26" s="40">
        <f>Jun!I35</f>
        <v>0</v>
      </c>
      <c r="N26" s="40">
        <f>Jul!I35</f>
        <v>0</v>
      </c>
      <c r="O26" s="40">
        <f>Aug!I35</f>
        <v>0</v>
      </c>
      <c r="P26" s="40">
        <f>Sep!I35</f>
        <v>0</v>
      </c>
      <c r="Q26" s="40">
        <f>Oct!I35</f>
        <v>0</v>
      </c>
      <c r="R26" s="40">
        <f>Nov!I35</f>
        <v>0</v>
      </c>
      <c r="S26" s="40">
        <f>Dec!I35</f>
        <v>0</v>
      </c>
      <c r="AA26" s="24"/>
      <c r="AE26" s="24"/>
    </row>
    <row r="27" spans="2:31" ht="13.5" thickBot="1">
      <c r="B27" s="34">
        <f>Budget!B28</f>
        <v>0</v>
      </c>
      <c r="C27" s="35">
        <f t="shared" si="0"/>
        <v>0</v>
      </c>
      <c r="D27" s="41">
        <f ca="1">C42*Budget!C28</f>
        <v>0</v>
      </c>
      <c r="E27" s="1">
        <f t="shared" ca="1" si="1"/>
        <v>0</v>
      </c>
      <c r="G27" s="38">
        <f>Budget!B28</f>
        <v>0</v>
      </c>
      <c r="H27" s="39">
        <f>Jan!I36</f>
        <v>0</v>
      </c>
      <c r="I27" s="40">
        <f>Feb!I36</f>
        <v>0</v>
      </c>
      <c r="J27" s="40">
        <f>Mar!I36</f>
        <v>0</v>
      </c>
      <c r="K27" s="40">
        <f>Apr!I36</f>
        <v>0</v>
      </c>
      <c r="L27" s="40">
        <f>May!I36</f>
        <v>0</v>
      </c>
      <c r="M27" s="40">
        <f>Jun!I36</f>
        <v>0</v>
      </c>
      <c r="N27" s="40">
        <f>Jul!I36</f>
        <v>0</v>
      </c>
      <c r="O27" s="40">
        <f>Aug!I36</f>
        <v>0</v>
      </c>
      <c r="P27" s="40">
        <f>Sep!I36</f>
        <v>0</v>
      </c>
      <c r="Q27" s="40">
        <f>Oct!I36</f>
        <v>0</v>
      </c>
      <c r="R27" s="40">
        <f>Nov!I36</f>
        <v>0</v>
      </c>
      <c r="S27" s="40">
        <f>Dec!I36</f>
        <v>0</v>
      </c>
      <c r="AA27" s="24"/>
      <c r="AE27" s="24"/>
    </row>
    <row r="28" spans="2:31" ht="13.5" thickBot="1">
      <c r="B28" s="34">
        <f>Budget!B29</f>
        <v>0</v>
      </c>
      <c r="C28" s="35">
        <f t="shared" si="0"/>
        <v>0</v>
      </c>
      <c r="D28" s="41">
        <f ca="1">C42*Budget!C29</f>
        <v>0</v>
      </c>
      <c r="E28" s="1">
        <f t="shared" ca="1" si="1"/>
        <v>0</v>
      </c>
      <c r="G28" s="38">
        <f>Budget!B29</f>
        <v>0</v>
      </c>
      <c r="H28" s="39">
        <f>Jan!I37</f>
        <v>0</v>
      </c>
      <c r="I28" s="40">
        <f>Feb!I37</f>
        <v>0</v>
      </c>
      <c r="J28" s="40">
        <f>Mar!I37</f>
        <v>0</v>
      </c>
      <c r="K28" s="40">
        <f>Apr!I37</f>
        <v>0</v>
      </c>
      <c r="L28" s="40">
        <f>May!I37</f>
        <v>0</v>
      </c>
      <c r="M28" s="40">
        <f>Jun!I37</f>
        <v>0</v>
      </c>
      <c r="N28" s="40">
        <f>Jul!I37</f>
        <v>0</v>
      </c>
      <c r="O28" s="40">
        <f>Aug!I37</f>
        <v>0</v>
      </c>
      <c r="P28" s="40">
        <f>Sep!I37</f>
        <v>0</v>
      </c>
      <c r="Q28" s="40">
        <f>Oct!I37</f>
        <v>0</v>
      </c>
      <c r="R28" s="40">
        <f>Nov!I37</f>
        <v>0</v>
      </c>
      <c r="S28" s="40">
        <f>Dec!I37</f>
        <v>0</v>
      </c>
      <c r="AA28" s="24"/>
      <c r="AE28" s="24"/>
    </row>
    <row r="29" spans="2:31" ht="13.5" thickBot="1">
      <c r="B29" s="34">
        <f>Budget!B30</f>
        <v>0</v>
      </c>
      <c r="C29" s="35">
        <f t="shared" si="0"/>
        <v>0</v>
      </c>
      <c r="D29" s="41">
        <f ca="1">C42*Budget!C30</f>
        <v>0</v>
      </c>
      <c r="E29" s="1">
        <f t="shared" ca="1" si="1"/>
        <v>0</v>
      </c>
      <c r="G29" s="38">
        <f>Budget!B30</f>
        <v>0</v>
      </c>
      <c r="H29" s="39">
        <f>Jan!I38</f>
        <v>0</v>
      </c>
      <c r="I29" s="40">
        <f>Feb!I38</f>
        <v>0</v>
      </c>
      <c r="J29" s="40">
        <f>Mar!I38</f>
        <v>0</v>
      </c>
      <c r="K29" s="40">
        <f>Apr!I38</f>
        <v>0</v>
      </c>
      <c r="L29" s="40">
        <f>May!I38</f>
        <v>0</v>
      </c>
      <c r="M29" s="40">
        <f>Jun!I38</f>
        <v>0</v>
      </c>
      <c r="N29" s="40">
        <f>Jul!I38</f>
        <v>0</v>
      </c>
      <c r="O29" s="40">
        <f>Aug!I38</f>
        <v>0</v>
      </c>
      <c r="P29" s="40">
        <f>Sep!I38</f>
        <v>0</v>
      </c>
      <c r="Q29" s="40">
        <f>Oct!I38</f>
        <v>0</v>
      </c>
      <c r="R29" s="40">
        <f>Nov!I38</f>
        <v>0</v>
      </c>
      <c r="S29" s="40">
        <f>Dec!I38</f>
        <v>0</v>
      </c>
      <c r="AA29" s="24"/>
      <c r="AE29" s="24"/>
    </row>
    <row r="30" spans="2:31" ht="13.5" thickBot="1">
      <c r="B30" s="34">
        <f>Budget!B31</f>
        <v>0</v>
      </c>
      <c r="C30" s="35">
        <f t="shared" si="0"/>
        <v>0</v>
      </c>
      <c r="D30" s="41">
        <f ca="1">C42*Budget!C31</f>
        <v>0</v>
      </c>
      <c r="E30" s="1">
        <f t="shared" ca="1" si="1"/>
        <v>0</v>
      </c>
      <c r="G30" s="38">
        <f>Budget!B31</f>
        <v>0</v>
      </c>
      <c r="H30" s="39">
        <f>Jan!I39</f>
        <v>0</v>
      </c>
      <c r="I30" s="40">
        <f>Feb!I39</f>
        <v>0</v>
      </c>
      <c r="J30" s="40">
        <f>Mar!I39</f>
        <v>0</v>
      </c>
      <c r="K30" s="40">
        <f>Apr!I39</f>
        <v>0</v>
      </c>
      <c r="L30" s="40">
        <f>May!I39</f>
        <v>0</v>
      </c>
      <c r="M30" s="40">
        <f>Jun!I39</f>
        <v>0</v>
      </c>
      <c r="N30" s="40">
        <f>Jul!I39</f>
        <v>0</v>
      </c>
      <c r="O30" s="40">
        <f>Aug!I39</f>
        <v>0</v>
      </c>
      <c r="P30" s="40">
        <f>Sep!I39</f>
        <v>0</v>
      </c>
      <c r="Q30" s="40">
        <f>Oct!I39</f>
        <v>0</v>
      </c>
      <c r="R30" s="40">
        <f>Nov!I39</f>
        <v>0</v>
      </c>
      <c r="S30" s="40">
        <f>Dec!I39</f>
        <v>0</v>
      </c>
      <c r="AA30" s="24"/>
      <c r="AE30" s="24"/>
    </row>
    <row r="31" spans="2:31" ht="13.5" thickBot="1">
      <c r="B31" s="34">
        <f>Budget!B32</f>
        <v>0</v>
      </c>
      <c r="C31" s="35">
        <f t="shared" si="0"/>
        <v>0</v>
      </c>
      <c r="D31" s="41">
        <f ca="1">C42*Budget!C32</f>
        <v>0</v>
      </c>
      <c r="E31" s="1">
        <f t="shared" ca="1" si="1"/>
        <v>0</v>
      </c>
      <c r="G31" s="38">
        <f>Budget!B32</f>
        <v>0</v>
      </c>
      <c r="H31" s="39">
        <f>Jan!I40</f>
        <v>0</v>
      </c>
      <c r="I31" s="40">
        <f>Feb!I40</f>
        <v>0</v>
      </c>
      <c r="J31" s="40">
        <f>Mar!I40</f>
        <v>0</v>
      </c>
      <c r="K31" s="40">
        <f>Apr!I40</f>
        <v>0</v>
      </c>
      <c r="L31" s="40">
        <f>May!I40</f>
        <v>0</v>
      </c>
      <c r="M31" s="40">
        <f>Jun!I40</f>
        <v>0</v>
      </c>
      <c r="N31" s="40">
        <f>Jul!I40</f>
        <v>0</v>
      </c>
      <c r="O31" s="40">
        <f>Aug!I40</f>
        <v>0</v>
      </c>
      <c r="P31" s="40">
        <f>Sep!I40</f>
        <v>0</v>
      </c>
      <c r="Q31" s="40">
        <f>Oct!I40</f>
        <v>0</v>
      </c>
      <c r="R31" s="40">
        <f>Nov!I40</f>
        <v>0</v>
      </c>
      <c r="S31" s="40">
        <f>Dec!I40</f>
        <v>0</v>
      </c>
      <c r="AA31" s="24"/>
      <c r="AE31" s="24"/>
    </row>
    <row r="32" spans="2:31" ht="13.5" thickBot="1">
      <c r="B32" s="34">
        <f>Budget!B33</f>
        <v>0</v>
      </c>
      <c r="C32" s="35">
        <f t="shared" si="0"/>
        <v>0</v>
      </c>
      <c r="D32" s="41">
        <f ca="1">C42*Budget!C33</f>
        <v>0</v>
      </c>
      <c r="E32" s="1">
        <f t="shared" ca="1" si="1"/>
        <v>0</v>
      </c>
      <c r="G32" s="38">
        <f>Budget!B33</f>
        <v>0</v>
      </c>
      <c r="H32" s="39">
        <f>Jan!I41</f>
        <v>0</v>
      </c>
      <c r="I32" s="40">
        <f>Feb!I41</f>
        <v>0</v>
      </c>
      <c r="J32" s="40">
        <f>Mar!I41</f>
        <v>0</v>
      </c>
      <c r="K32" s="40">
        <f>Apr!I41</f>
        <v>0</v>
      </c>
      <c r="L32" s="40">
        <f>May!I41</f>
        <v>0</v>
      </c>
      <c r="M32" s="40">
        <f>Jun!I41</f>
        <v>0</v>
      </c>
      <c r="N32" s="40">
        <f>Jul!I41</f>
        <v>0</v>
      </c>
      <c r="O32" s="40">
        <f>Aug!I41</f>
        <v>0</v>
      </c>
      <c r="P32" s="40">
        <f>Sep!I41</f>
        <v>0</v>
      </c>
      <c r="Q32" s="40">
        <f>Oct!I41</f>
        <v>0</v>
      </c>
      <c r="R32" s="40">
        <f>Nov!I41</f>
        <v>0</v>
      </c>
      <c r="S32" s="40">
        <f>Dec!I41</f>
        <v>0</v>
      </c>
      <c r="AA32" s="24"/>
      <c r="AE32" s="24"/>
    </row>
    <row r="33" spans="2:31" ht="14.25" thickTop="1" thickBot="1">
      <c r="B33" s="42" t="s">
        <v>36</v>
      </c>
      <c r="C33" s="43">
        <f>SUM(C3:C32)</f>
        <v>440.57</v>
      </c>
      <c r="D33" s="43">
        <f ca="1">SUM(D3:D32)</f>
        <v>4110</v>
      </c>
      <c r="E33" s="44">
        <f ca="1">D33-C33</f>
        <v>3669.43</v>
      </c>
      <c r="G33" s="45" t="s">
        <v>37</v>
      </c>
      <c r="H33" s="46">
        <f>Jan!I42</f>
        <v>440.57</v>
      </c>
      <c r="I33" s="46">
        <f>Feb!I42</f>
        <v>0</v>
      </c>
      <c r="J33" s="46">
        <f>Mar!I42</f>
        <v>0</v>
      </c>
      <c r="K33" s="46">
        <f>Apr!I42</f>
        <v>0</v>
      </c>
      <c r="L33" s="46">
        <f>May!I42</f>
        <v>0</v>
      </c>
      <c r="M33" s="46">
        <f>Jun!I42</f>
        <v>0</v>
      </c>
      <c r="N33" s="46">
        <f>Jul!I42</f>
        <v>0</v>
      </c>
      <c r="O33" s="46">
        <f>Aug!I42</f>
        <v>0</v>
      </c>
      <c r="P33" s="46">
        <f>Sep!I42</f>
        <v>0</v>
      </c>
      <c r="Q33" s="46">
        <f>Oct!I42</f>
        <v>0</v>
      </c>
      <c r="R33" s="46">
        <f>Nov!I42</f>
        <v>0</v>
      </c>
      <c r="S33" s="46">
        <f>Dec!I42</f>
        <v>0</v>
      </c>
      <c r="AA33" s="24"/>
      <c r="AE33" s="24"/>
    </row>
    <row r="34" spans="2:31" s="24" customFormat="1" ht="14.25" thickTop="1" thickBot="1">
      <c r="B34" s="47" t="s">
        <v>42</v>
      </c>
      <c r="C34" s="48">
        <f>SUM(H34:S34)</f>
        <v>41709.43</v>
      </c>
      <c r="D34" s="48"/>
      <c r="E34" s="49"/>
      <c r="G34" s="50" t="s">
        <v>35</v>
      </c>
      <c r="H34" s="51">
        <f>Jan!K42</f>
        <v>1614.43</v>
      </c>
      <c r="I34" s="52">
        <f>Feb!K42</f>
        <v>2320</v>
      </c>
      <c r="J34" s="52">
        <f>Mar!K42</f>
        <v>2585</v>
      </c>
      <c r="K34" s="52">
        <f>Apr!K42</f>
        <v>2850</v>
      </c>
      <c r="L34" s="52">
        <f>May!K42</f>
        <v>3115</v>
      </c>
      <c r="M34" s="52">
        <f>Jun!K42</f>
        <v>3380</v>
      </c>
      <c r="N34" s="52">
        <f>Jul!K42</f>
        <v>3645</v>
      </c>
      <c r="O34" s="52">
        <f>Aug!K42</f>
        <v>3910</v>
      </c>
      <c r="P34" s="52">
        <f>Sep!K42</f>
        <v>4175</v>
      </c>
      <c r="Q34" s="52">
        <f>Oct!K42</f>
        <v>4440</v>
      </c>
      <c r="R34" s="52">
        <f>Nov!K42</f>
        <v>4705</v>
      </c>
      <c r="S34" s="53">
        <f>Dec!K42</f>
        <v>4970</v>
      </c>
    </row>
    <row r="35" spans="2:31" s="24" customFormat="1" ht="14.25" thickTop="1" thickBot="1">
      <c r="B35" s="54" t="s">
        <v>43</v>
      </c>
      <c r="C35" s="55">
        <f ca="1">SUM(H35:S35)</f>
        <v>9480</v>
      </c>
      <c r="D35" s="55">
        <f>12*Budget!G34</f>
        <v>56880</v>
      </c>
      <c r="E35" s="56">
        <f ca="1">D35-C35</f>
        <v>47400</v>
      </c>
      <c r="G35" s="57" t="s">
        <v>39</v>
      </c>
      <c r="H35" s="58">
        <f ca="1">IF(C42&gt;=1,Budget!G34,0)</f>
        <v>4740</v>
      </c>
      <c r="I35" s="59">
        <f ca="1">IF(C42&gt;=2,Budget!G34,0)</f>
        <v>4740</v>
      </c>
      <c r="J35" s="59">
        <f ca="1">IF(C42&gt;=3,Budget!G34,0)</f>
        <v>0</v>
      </c>
      <c r="K35" s="59">
        <f ca="1">IF(C42&gt;=4,Budget!G34,0)</f>
        <v>0</v>
      </c>
      <c r="L35" s="59">
        <f ca="1">IF(C42&gt;=5,Budget!G34,0)</f>
        <v>0</v>
      </c>
      <c r="M35" s="59">
        <f ca="1">IF(C42&gt;=6,Budget!G34,0)</f>
        <v>0</v>
      </c>
      <c r="N35" s="59">
        <f ca="1">IF(C42&gt;=7,Budget!G34,0)</f>
        <v>0</v>
      </c>
      <c r="O35" s="59">
        <f ca="1">IF(C42&gt;=8,Budget!G34,0)</f>
        <v>0</v>
      </c>
      <c r="P35" s="59">
        <f ca="1">IF(C42&gt;=9,Budget!G34,0)</f>
        <v>0</v>
      </c>
      <c r="Q35" s="59">
        <f ca="1">IF(C42&gt;=10,Budget!G34,0)</f>
        <v>0</v>
      </c>
      <c r="R35" s="59">
        <f ca="1">IF(C42&gt;=11,Budget!G34,0)</f>
        <v>0</v>
      </c>
      <c r="S35" s="60">
        <f ca="1">IF(C42&gt;=12,Budget!G34,0)</f>
        <v>0</v>
      </c>
    </row>
    <row r="36" spans="2:31" s="24" customFormat="1" ht="14.25" thickTop="1" thickBot="1">
      <c r="B36" s="61" t="s">
        <v>44</v>
      </c>
      <c r="C36" s="62">
        <f ca="1">C33+C35</f>
        <v>9920.57</v>
      </c>
      <c r="D36" s="63">
        <f ca="1">SUM(D3:D32)+D35</f>
        <v>60990</v>
      </c>
      <c r="E36" s="64">
        <f ca="1">D36-C36</f>
        <v>51069.43</v>
      </c>
      <c r="G36" s="65" t="s">
        <v>41</v>
      </c>
      <c r="H36" s="66">
        <f t="shared" ref="H36:I36" ca="1" si="2">H33+H35</f>
        <v>5180.57</v>
      </c>
      <c r="I36" s="67">
        <f t="shared" ca="1" si="2"/>
        <v>4740</v>
      </c>
      <c r="J36" s="66">
        <f t="shared" ref="J36:O36" ca="1" si="3">J33+J35</f>
        <v>0</v>
      </c>
      <c r="K36" s="67">
        <f t="shared" ca="1" si="3"/>
        <v>0</v>
      </c>
      <c r="L36" s="66">
        <f t="shared" ca="1" si="3"/>
        <v>0</v>
      </c>
      <c r="M36" s="67">
        <f t="shared" ca="1" si="3"/>
        <v>0</v>
      </c>
      <c r="N36" s="66">
        <f t="shared" ca="1" si="3"/>
        <v>0</v>
      </c>
      <c r="O36" s="67">
        <f t="shared" ca="1" si="3"/>
        <v>0</v>
      </c>
      <c r="P36" s="66">
        <f ca="1">P33+P35</f>
        <v>0</v>
      </c>
      <c r="Q36" s="67">
        <f ca="1">Q33+Q35</f>
        <v>0</v>
      </c>
      <c r="R36" s="66">
        <f ca="1">R33+R35</f>
        <v>0</v>
      </c>
      <c r="S36" s="67">
        <f ca="1">S33+S35</f>
        <v>0</v>
      </c>
    </row>
    <row r="37" spans="2:31" s="24" customFormat="1" ht="13.5" thickBot="1">
      <c r="I37" s="25"/>
      <c r="Q37" s="68"/>
      <c r="R37" s="69"/>
      <c r="S37" s="70"/>
    </row>
    <row r="38" spans="2:31" s="24" customFormat="1" ht="16.5" thickTop="1" thickBot="1">
      <c r="B38" s="167" t="s">
        <v>49</v>
      </c>
      <c r="C38" s="168"/>
      <c r="D38" s="165">
        <f ca="1">SUM(H46:O46)</f>
        <v>14800</v>
      </c>
      <c r="E38" s="166"/>
      <c r="G38" s="71" t="s">
        <v>47</v>
      </c>
      <c r="H38" s="72" t="s">
        <v>17</v>
      </c>
      <c r="I38" s="73" t="s">
        <v>18</v>
      </c>
      <c r="J38" s="73" t="s">
        <v>19</v>
      </c>
      <c r="K38" s="73" t="s">
        <v>20</v>
      </c>
      <c r="L38" s="73" t="s">
        <v>21</v>
      </c>
      <c r="M38" s="73" t="s">
        <v>22</v>
      </c>
      <c r="N38" s="73" t="s">
        <v>23</v>
      </c>
      <c r="O38" s="73" t="s">
        <v>24</v>
      </c>
      <c r="P38" s="73" t="s">
        <v>25</v>
      </c>
      <c r="Q38" s="73" t="s">
        <v>26</v>
      </c>
      <c r="R38" s="73" t="s">
        <v>27</v>
      </c>
      <c r="S38" s="74" t="s">
        <v>28</v>
      </c>
    </row>
    <row r="39" spans="2:31" s="24" customFormat="1" ht="16.5" thickTop="1" thickBot="1">
      <c r="B39" s="167" t="s">
        <v>50</v>
      </c>
      <c r="C39" s="168"/>
      <c r="D39" s="165">
        <f ca="1">C36</f>
        <v>9920.57</v>
      </c>
      <c r="E39" s="166"/>
      <c r="G39" s="75" t="str">
        <f>Budget!I3</f>
        <v>John</v>
      </c>
      <c r="H39" s="76">
        <f ca="1">Jan!I2</f>
        <v>4583.333333333333</v>
      </c>
      <c r="I39" s="77">
        <f ca="1">Feb!I2</f>
        <v>4583.333333333333</v>
      </c>
      <c r="J39" s="77">
        <f ca="1">Mar!I2</f>
        <v>0</v>
      </c>
      <c r="K39" s="77">
        <f ca="1">Apr!I2</f>
        <v>0</v>
      </c>
      <c r="L39" s="77">
        <f ca="1">May!I2</f>
        <v>0</v>
      </c>
      <c r="M39" s="77">
        <f ca="1">Jun!I2</f>
        <v>0</v>
      </c>
      <c r="N39" s="77">
        <f ca="1">Jul!I2</f>
        <v>0</v>
      </c>
      <c r="O39" s="77">
        <f ca="1">Aug!I2</f>
        <v>0</v>
      </c>
      <c r="P39" s="77">
        <f ca="1">Sep!I2</f>
        <v>0</v>
      </c>
      <c r="Q39" s="77">
        <f ca="1">Oct!I2</f>
        <v>0</v>
      </c>
      <c r="R39" s="77">
        <f ca="1">Nov!I2</f>
        <v>0</v>
      </c>
      <c r="S39" s="78">
        <f ca="1">Dec!I2</f>
        <v>0</v>
      </c>
    </row>
    <row r="40" spans="2:31" s="24" customFormat="1" ht="16.5" thickTop="1" thickBot="1">
      <c r="B40" s="161" t="s">
        <v>48</v>
      </c>
      <c r="C40" s="162"/>
      <c r="D40" s="165">
        <f ca="1">D38-D39</f>
        <v>4879.43</v>
      </c>
      <c r="E40" s="166"/>
      <c r="G40" s="75" t="str">
        <f>Budget!I4</f>
        <v>Jane</v>
      </c>
      <c r="H40" s="76">
        <f ca="1">Jan!I3</f>
        <v>2666.6666666666665</v>
      </c>
      <c r="I40" s="77">
        <f ca="1">Feb!I3</f>
        <v>2666.6666666666665</v>
      </c>
      <c r="J40" s="77">
        <f ca="1">Mar!I3</f>
        <v>0</v>
      </c>
      <c r="K40" s="77">
        <f ca="1">Apr!I3</f>
        <v>0</v>
      </c>
      <c r="L40" s="77">
        <f ca="1">May!I3</f>
        <v>0</v>
      </c>
      <c r="M40" s="77">
        <f ca="1">Jun!I3</f>
        <v>0</v>
      </c>
      <c r="N40" s="77">
        <f ca="1">Jul!I3</f>
        <v>0</v>
      </c>
      <c r="O40" s="77">
        <f ca="1">Aug!I3</f>
        <v>0</v>
      </c>
      <c r="P40" s="77">
        <f ca="1">Sep!I3</f>
        <v>0</v>
      </c>
      <c r="Q40" s="77">
        <f ca="1">Oct!I3</f>
        <v>0</v>
      </c>
      <c r="R40" s="77">
        <f ca="1">Nov!I3</f>
        <v>0</v>
      </c>
      <c r="S40" s="78">
        <f ca="1">Dec!I3</f>
        <v>0</v>
      </c>
    </row>
    <row r="41" spans="2:31" s="24" customFormat="1" ht="13.5" thickBot="1">
      <c r="G41" s="75" t="str">
        <f>Budget!I5</f>
        <v>Tutoring</v>
      </c>
      <c r="H41" s="76">
        <f ca="1">Jan!I4</f>
        <v>250</v>
      </c>
      <c r="I41" s="77">
        <f ca="1">Feb!I4</f>
        <v>0</v>
      </c>
      <c r="J41" s="77">
        <f ca="1">Mar!I4</f>
        <v>0</v>
      </c>
      <c r="K41" s="77">
        <f ca="1">Apr!I4</f>
        <v>0</v>
      </c>
      <c r="L41" s="77">
        <f ca="1">May!I4</f>
        <v>0</v>
      </c>
      <c r="M41" s="77">
        <f ca="1">Jun!I4</f>
        <v>0</v>
      </c>
      <c r="N41" s="77">
        <f ca="1">Jul!I4</f>
        <v>0</v>
      </c>
      <c r="O41" s="77">
        <f ca="1">Aug!I4</f>
        <v>0</v>
      </c>
      <c r="P41" s="77">
        <f ca="1">Sep!I4</f>
        <v>0</v>
      </c>
      <c r="Q41" s="77">
        <f ca="1">Oct!I4</f>
        <v>0</v>
      </c>
      <c r="R41" s="77">
        <f ca="1">Nov!I4</f>
        <v>0</v>
      </c>
      <c r="S41" s="78">
        <f ca="1">Dec!I4</f>
        <v>0</v>
      </c>
    </row>
    <row r="42" spans="2:31" s="24" customFormat="1" ht="16.5" thickTop="1" thickBot="1">
      <c r="B42" s="161" t="s">
        <v>106</v>
      </c>
      <c r="C42" s="162">
        <f ca="1">MONTH(TODAY())</f>
        <v>2</v>
      </c>
      <c r="D42" s="163">
        <f ca="1">MONTH(TODAY())</f>
        <v>2</v>
      </c>
      <c r="E42" s="164"/>
      <c r="G42" s="75" t="str">
        <f>Budget!I6</f>
        <v>Gifts</v>
      </c>
      <c r="H42" s="76">
        <f ca="1">Jan!I5</f>
        <v>50</v>
      </c>
      <c r="I42" s="77">
        <f ca="1">Feb!I5</f>
        <v>0</v>
      </c>
      <c r="J42" s="77">
        <f ca="1">Mar!I5</f>
        <v>0</v>
      </c>
      <c r="K42" s="77">
        <f ca="1">Apr!I5</f>
        <v>0</v>
      </c>
      <c r="L42" s="77">
        <f ca="1">May!I5</f>
        <v>0</v>
      </c>
      <c r="M42" s="77">
        <f ca="1">Jun!I5</f>
        <v>0</v>
      </c>
      <c r="N42" s="77">
        <f ca="1">Jul!I5</f>
        <v>0</v>
      </c>
      <c r="O42" s="77">
        <f ca="1">Aug!I5</f>
        <v>0</v>
      </c>
      <c r="P42" s="77">
        <f ca="1">Sep!I5</f>
        <v>0</v>
      </c>
      <c r="Q42" s="77">
        <f ca="1">Oct!I5</f>
        <v>0</v>
      </c>
      <c r="R42" s="77">
        <f ca="1">Nov!I5</f>
        <v>0</v>
      </c>
      <c r="S42" s="78">
        <f ca="1">Dec!I5</f>
        <v>0</v>
      </c>
    </row>
    <row r="43" spans="2:31" s="24" customFormat="1">
      <c r="G43" s="79" t="str">
        <f>Budget!I7</f>
        <v>Other</v>
      </c>
      <c r="H43" s="80">
        <f ca="1">Jan!I6</f>
        <v>0</v>
      </c>
      <c r="I43" s="77">
        <f ca="1">Feb!I6</f>
        <v>0</v>
      </c>
      <c r="J43" s="77">
        <f ca="1">Mar!I6</f>
        <v>0</v>
      </c>
      <c r="K43" s="77">
        <f ca="1">Apr!I6</f>
        <v>0</v>
      </c>
      <c r="L43" s="77">
        <f ca="1">May!I6</f>
        <v>0</v>
      </c>
      <c r="M43" s="77">
        <f ca="1">Jun!I6</f>
        <v>0</v>
      </c>
      <c r="N43" s="77">
        <f ca="1">Jul!I6</f>
        <v>0</v>
      </c>
      <c r="O43" s="77">
        <f ca="1">Aug!I6</f>
        <v>0</v>
      </c>
      <c r="P43" s="77">
        <f ca="1">Sep!I6</f>
        <v>0</v>
      </c>
      <c r="Q43" s="77">
        <f ca="1">Oct!I6</f>
        <v>0</v>
      </c>
      <c r="R43" s="77">
        <f ca="1">Nov!I6</f>
        <v>0</v>
      </c>
      <c r="S43" s="78">
        <f ca="1">Dec!I6</f>
        <v>0</v>
      </c>
      <c r="Y43" s="23"/>
    </row>
    <row r="44" spans="2:31" s="24" customFormat="1">
      <c r="G44" s="79" t="str">
        <f>Budget!I8</f>
        <v>Other</v>
      </c>
      <c r="H44" s="80">
        <f ca="1">Jan!I7</f>
        <v>0</v>
      </c>
      <c r="I44" s="77">
        <f ca="1">Feb!I7</f>
        <v>0</v>
      </c>
      <c r="J44" s="77">
        <f ca="1">Mar!I7</f>
        <v>0</v>
      </c>
      <c r="K44" s="77">
        <f ca="1">Apr!I7</f>
        <v>0</v>
      </c>
      <c r="L44" s="77">
        <f ca="1">May!I7</f>
        <v>0</v>
      </c>
      <c r="M44" s="77">
        <f ca="1">Jun!I7</f>
        <v>0</v>
      </c>
      <c r="N44" s="77">
        <f ca="1">Jul!I7</f>
        <v>0</v>
      </c>
      <c r="O44" s="77">
        <f ca="1">Aug!I7</f>
        <v>0</v>
      </c>
      <c r="P44" s="77">
        <f ca="1">Sep!I7</f>
        <v>0</v>
      </c>
      <c r="Q44" s="77">
        <f ca="1">Oct!I7</f>
        <v>0</v>
      </c>
      <c r="R44" s="77">
        <f ca="1">Nov!I7</f>
        <v>0</v>
      </c>
      <c r="S44" s="78">
        <f ca="1">Dec!I7</f>
        <v>0</v>
      </c>
    </row>
    <row r="45" spans="2:31" s="24" customFormat="1" ht="13.5" thickBot="1">
      <c r="G45" s="81" t="str">
        <f>Budget!I9</f>
        <v>Other</v>
      </c>
      <c r="H45" s="82">
        <f ca="1">Jan!I8</f>
        <v>0</v>
      </c>
      <c r="I45" s="77">
        <f ca="1">Feb!I8</f>
        <v>0</v>
      </c>
      <c r="J45" s="77">
        <f ca="1">Mar!I8</f>
        <v>0</v>
      </c>
      <c r="K45" s="77">
        <f ca="1">Apr!I8</f>
        <v>0</v>
      </c>
      <c r="L45" s="77">
        <f ca="1">May!I8</f>
        <v>0</v>
      </c>
      <c r="M45" s="77">
        <f ca="1">Jun!I8</f>
        <v>0</v>
      </c>
      <c r="N45" s="77">
        <f ca="1">Jul!I8</f>
        <v>0</v>
      </c>
      <c r="O45" s="77">
        <f ca="1">Aug!I8</f>
        <v>0</v>
      </c>
      <c r="P45" s="77">
        <f ca="1">Sep!I8</f>
        <v>0</v>
      </c>
      <c r="Q45" s="77">
        <f ca="1">Oct!I8</f>
        <v>0</v>
      </c>
      <c r="R45" s="77">
        <f ca="1">Nov!I8</f>
        <v>0</v>
      </c>
      <c r="S45" s="78">
        <f ca="1">Dec!I8</f>
        <v>0</v>
      </c>
    </row>
    <row r="46" spans="2:31" s="24" customFormat="1" ht="13.5" thickBot="1">
      <c r="G46" s="83" t="s">
        <v>51</v>
      </c>
      <c r="H46" s="84">
        <f t="shared" ref="H46:J46" ca="1" si="4">SUM(H39:H45)</f>
        <v>7550</v>
      </c>
      <c r="I46" s="84">
        <f t="shared" ca="1" si="4"/>
        <v>7250</v>
      </c>
      <c r="J46" s="84">
        <f t="shared" ca="1" si="4"/>
        <v>0</v>
      </c>
      <c r="K46" s="84">
        <f t="shared" ref="K46:O46" ca="1" si="5">SUM(K39:K45)</f>
        <v>0</v>
      </c>
      <c r="L46" s="84">
        <f t="shared" ca="1" si="5"/>
        <v>0</v>
      </c>
      <c r="M46" s="84">
        <f t="shared" ca="1" si="5"/>
        <v>0</v>
      </c>
      <c r="N46" s="84">
        <f t="shared" ca="1" si="5"/>
        <v>0</v>
      </c>
      <c r="O46" s="84">
        <f t="shared" ca="1" si="5"/>
        <v>0</v>
      </c>
      <c r="P46" s="84">
        <f ca="1">SUM(P39:P45)</f>
        <v>0</v>
      </c>
      <c r="Q46" s="84">
        <f ca="1">SUM(Q39:Q45)</f>
        <v>0</v>
      </c>
      <c r="R46" s="84">
        <f ca="1">SUM(R39:R45)</f>
        <v>0</v>
      </c>
      <c r="S46" s="85">
        <f ca="1">SUM(S39:S45)</f>
        <v>0</v>
      </c>
    </row>
    <row r="47" spans="2:31" s="24" customFormat="1" ht="14.25" thickTop="1" thickBot="1"/>
    <row r="48" spans="2:31" s="24" customFormat="1" ht="14.25" thickTop="1" thickBot="1">
      <c r="G48" s="71" t="s">
        <v>48</v>
      </c>
      <c r="H48" s="86">
        <f t="shared" ref="H48:O48" ca="1" si="6">H46-H36</f>
        <v>2369.4300000000003</v>
      </c>
      <c r="I48" s="86">
        <f t="shared" ca="1" si="6"/>
        <v>2510</v>
      </c>
      <c r="J48" s="86">
        <f t="shared" ca="1" si="6"/>
        <v>0</v>
      </c>
      <c r="K48" s="86">
        <f t="shared" ca="1" si="6"/>
        <v>0</v>
      </c>
      <c r="L48" s="86">
        <f t="shared" ca="1" si="6"/>
        <v>0</v>
      </c>
      <c r="M48" s="86">
        <f t="shared" ca="1" si="6"/>
        <v>0</v>
      </c>
      <c r="N48" s="86">
        <f t="shared" ca="1" si="6"/>
        <v>0</v>
      </c>
      <c r="O48" s="86">
        <f t="shared" ca="1" si="6"/>
        <v>0</v>
      </c>
      <c r="P48" s="86">
        <f ca="1">P46-P36</f>
        <v>0</v>
      </c>
      <c r="Q48" s="86">
        <f ca="1">Q46-Q36</f>
        <v>0</v>
      </c>
      <c r="R48" s="86">
        <f ca="1">R46-R36</f>
        <v>0</v>
      </c>
      <c r="S48" s="86">
        <f ca="1">S46-S36</f>
        <v>0</v>
      </c>
    </row>
    <row r="49" spans="1:33" s="24" customFormat="1">
      <c r="L49" s="23"/>
      <c r="X49" s="23"/>
      <c r="Z49" s="23"/>
      <c r="AA49" s="23"/>
      <c r="AB49" s="23"/>
      <c r="AC49" s="23"/>
      <c r="AD49" s="23"/>
      <c r="AE49" s="23"/>
      <c r="AF49" s="23"/>
      <c r="AG49" s="23"/>
    </row>
    <row r="50" spans="1:33" s="24" customFormat="1">
      <c r="Z50" s="23"/>
      <c r="AA50" s="23"/>
      <c r="AB50" s="23"/>
      <c r="AC50" s="23"/>
      <c r="AD50" s="23"/>
      <c r="AE50" s="23"/>
      <c r="AF50" s="23"/>
      <c r="AG50" s="23"/>
    </row>
    <row r="51" spans="1:33" s="24" customFormat="1">
      <c r="N51" s="23"/>
      <c r="O51" s="23"/>
      <c r="Z51" s="23"/>
      <c r="AA51" s="23"/>
      <c r="AB51" s="23"/>
      <c r="AC51" s="23"/>
      <c r="AD51" s="23"/>
      <c r="AE51" s="23"/>
      <c r="AF51" s="23"/>
      <c r="AG51" s="23"/>
    </row>
    <row r="52" spans="1:33" s="24" customFormat="1">
      <c r="N52" s="23"/>
      <c r="O52" s="23"/>
      <c r="Z52" s="23"/>
      <c r="AA52" s="23"/>
      <c r="AB52" s="23"/>
      <c r="AC52" s="23"/>
      <c r="AD52" s="23"/>
      <c r="AE52" s="23"/>
      <c r="AF52" s="23"/>
      <c r="AG52" s="23"/>
    </row>
    <row r="53" spans="1:33" s="24" customFormat="1">
      <c r="M53" s="23"/>
      <c r="N53" s="23"/>
      <c r="O53" s="23"/>
      <c r="Z53" s="23"/>
      <c r="AA53" s="23"/>
      <c r="AB53" s="23"/>
      <c r="AC53" s="23"/>
      <c r="AD53" s="23"/>
      <c r="AE53" s="23"/>
      <c r="AF53" s="23"/>
      <c r="AG53" s="23"/>
    </row>
    <row r="54" spans="1:33" s="24" customFormat="1">
      <c r="M54" s="23"/>
      <c r="Z54" s="23"/>
      <c r="AA54" s="23"/>
      <c r="AB54" s="23"/>
      <c r="AC54" s="23"/>
      <c r="AD54" s="23"/>
      <c r="AE54" s="23"/>
      <c r="AF54" s="23"/>
      <c r="AG54" s="23"/>
    </row>
    <row r="55" spans="1:33" s="24" customFormat="1">
      <c r="M55" s="23"/>
      <c r="V55" s="23"/>
      <c r="Z55" s="23"/>
      <c r="AA55" s="23"/>
      <c r="AB55" s="23"/>
      <c r="AC55" s="23"/>
      <c r="AD55" s="23"/>
      <c r="AE55" s="23"/>
      <c r="AF55" s="23"/>
      <c r="AG55" s="23"/>
    </row>
    <row r="56" spans="1:33" s="24" customFormat="1">
      <c r="A56" s="87"/>
      <c r="B56" s="87"/>
      <c r="C56" s="87"/>
      <c r="D56" s="87"/>
      <c r="E56" s="87"/>
      <c r="F56" s="87"/>
      <c r="K56" s="23"/>
      <c r="V56" s="23"/>
      <c r="Z56" s="23"/>
      <c r="AA56" s="23"/>
      <c r="AB56" s="23"/>
      <c r="AC56" s="23"/>
      <c r="AD56" s="23"/>
      <c r="AE56" s="23"/>
      <c r="AF56" s="23"/>
      <c r="AG56" s="23"/>
    </row>
    <row r="57" spans="1:33" s="24" customFormat="1">
      <c r="G57" s="23"/>
      <c r="H57" s="23"/>
      <c r="I57" s="23"/>
      <c r="J57" s="23"/>
      <c r="U57" s="23"/>
      <c r="V57" s="23"/>
      <c r="W57" s="23"/>
      <c r="Z57" s="23"/>
      <c r="AA57" s="23"/>
      <c r="AB57" s="23"/>
      <c r="AC57" s="23"/>
      <c r="AD57" s="23"/>
      <c r="AE57" s="23"/>
      <c r="AF57" s="23"/>
      <c r="AG57" s="23"/>
    </row>
    <row r="58" spans="1:33" s="24" customFormat="1">
      <c r="G58" s="23"/>
      <c r="H58" s="23"/>
      <c r="I58" s="23"/>
      <c r="J58" s="23"/>
      <c r="P58" s="23"/>
      <c r="U58" s="23"/>
      <c r="V58" s="23"/>
      <c r="W58" s="23"/>
      <c r="Z58" s="23"/>
      <c r="AA58" s="23"/>
      <c r="AB58" s="23"/>
      <c r="AC58" s="23"/>
      <c r="AD58" s="23"/>
      <c r="AE58" s="23"/>
      <c r="AF58" s="23"/>
      <c r="AG58" s="23"/>
    </row>
    <row r="59" spans="1:33">
      <c r="G59" s="23"/>
      <c r="H59" s="23"/>
      <c r="I59" s="23"/>
      <c r="J59" s="23"/>
      <c r="P59" s="23"/>
      <c r="U59" s="23"/>
      <c r="V59" s="23"/>
    </row>
    <row r="60" spans="1:33">
      <c r="P60" s="23"/>
      <c r="Q60" s="23"/>
      <c r="R60" s="23"/>
      <c r="S60" s="23"/>
    </row>
    <row r="61" spans="1:33">
      <c r="Q61" s="23"/>
      <c r="R61" s="23"/>
      <c r="S61" s="23"/>
    </row>
    <row r="62" spans="1:33">
      <c r="G62" s="25"/>
      <c r="H62" s="25"/>
      <c r="Q62" s="23"/>
      <c r="R62" s="23"/>
      <c r="S62" s="23"/>
    </row>
    <row r="65" spans="23:23">
      <c r="W65" s="23"/>
    </row>
    <row r="66" spans="23:23">
      <c r="W66" s="23"/>
    </row>
    <row r="67" spans="23:23">
      <c r="W67" s="23"/>
    </row>
  </sheetData>
  <sheetProtection password="8E83" sheet="1" objects="1" scenarios="1" formatCells="0" formatColumns="0" formatRows="0" selectLockedCells="1"/>
  <mergeCells count="8">
    <mergeCell ref="B42:C42"/>
    <mergeCell ref="D42:E42"/>
    <mergeCell ref="B40:C40"/>
    <mergeCell ref="D40:E40"/>
    <mergeCell ref="B38:C38"/>
    <mergeCell ref="D38:E38"/>
    <mergeCell ref="B39:C39"/>
    <mergeCell ref="D39:E39"/>
  </mergeCells>
  <phoneticPr fontId="0" type="noConversion"/>
  <conditionalFormatting sqref="C34 H48:S48 H34:S34">
    <cfRule type="cellIs" dxfId="48" priority="1" stopIfTrue="1" operator="greaterThan">
      <formula>0</formula>
    </cfRule>
  </conditionalFormatting>
  <pageMargins left="0.75" right="0.75" top="1" bottom="1" header="0.5" footer="0.5"/>
  <pageSetup orientation="landscape" r:id="rId1"/>
  <headerFooter alignWithMargins="0"/>
  <ignoredErrors>
    <ignoredError sqref="C3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O249"/>
  <sheetViews>
    <sheetView showGridLines="0" tabSelected="1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60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Analysis'!C$42&gt;=1),J2,SUMIF(F:F,"Income"&amp;H2,D:D))</f>
        <v>4583.333333333333</v>
      </c>
      <c r="J2" s="131">
        <f>Budget!J3</f>
        <v>4583.333333333333</v>
      </c>
      <c r="K2" s="132">
        <f ca="1">I2-J2</f>
        <v>0</v>
      </c>
    </row>
    <row r="3" spans="1:15">
      <c r="A3" s="104">
        <v>38718</v>
      </c>
      <c r="B3" s="105" t="s">
        <v>96</v>
      </c>
      <c r="C3" s="105" t="s">
        <v>73</v>
      </c>
      <c r="D3" s="106">
        <v>45</v>
      </c>
      <c r="E3" s="103" t="s">
        <v>86</v>
      </c>
      <c r="F3" s="160" t="str">
        <f t="shared" ref="F3:F66" si="0">B3&amp;C3</f>
        <v>VariableMy Clothing</v>
      </c>
      <c r="H3" s="129" t="str">
        <f>Budget!I4</f>
        <v>Jane</v>
      </c>
      <c r="I3" s="130">
        <f ca="1">IF(AND(Budget!L4="A",'YTD Analysis'!C$42&gt;=1),J3,SUMIF(F:F,"Income"&amp;H3,D:D))</f>
        <v>2666.6666666666665</v>
      </c>
      <c r="J3" s="131">
        <f>Budget!J4</f>
        <v>2666.6666666666665</v>
      </c>
      <c r="K3" s="132">
        <f t="shared" ref="K3:K8" ca="1" si="1">I3-J3</f>
        <v>0</v>
      </c>
      <c r="M3" s="135" t="s">
        <v>67</v>
      </c>
    </row>
    <row r="4" spans="1:15">
      <c r="A4" s="104">
        <v>38718</v>
      </c>
      <c r="B4" s="105" t="s">
        <v>96</v>
      </c>
      <c r="C4" s="105" t="s">
        <v>76</v>
      </c>
      <c r="D4" s="106">
        <v>35</v>
      </c>
      <c r="E4" s="103" t="s">
        <v>87</v>
      </c>
      <c r="F4" s="160" t="str">
        <f t="shared" si="0"/>
        <v>VariableJohn</v>
      </c>
      <c r="H4" s="129" t="str">
        <f>Budget!I5</f>
        <v>Tutoring</v>
      </c>
      <c r="I4" s="130">
        <f ca="1">IF(AND(Budget!L5="A",'YTD Analysis'!C$42&gt;=1),J4,SUMIF(F:F,"Income"&amp;H4,D:D))</f>
        <v>250</v>
      </c>
      <c r="J4" s="136">
        <f>Budget!J5</f>
        <v>83.333333333333329</v>
      </c>
      <c r="K4" s="132">
        <f t="shared" ca="1" si="1"/>
        <v>166.66666666666669</v>
      </c>
      <c r="M4" s="135" t="s">
        <v>68</v>
      </c>
    </row>
    <row r="5" spans="1:15">
      <c r="A5" s="104">
        <v>38718</v>
      </c>
      <c r="B5" s="105" t="s">
        <v>96</v>
      </c>
      <c r="C5" s="105" t="s">
        <v>13</v>
      </c>
      <c r="D5" s="106">
        <v>5</v>
      </c>
      <c r="E5" s="103" t="s">
        <v>88</v>
      </c>
      <c r="F5" s="160" t="str">
        <f t="shared" si="0"/>
        <v>VariableGoing Out</v>
      </c>
      <c r="H5" s="129" t="str">
        <f>Budget!I6</f>
        <v>Gifts</v>
      </c>
      <c r="I5" s="130">
        <f ca="1">IF(AND(Budget!L6="A",'YTD Analysis'!C$42&gt;=1),J5,SUMIF(F:F,"Income"&amp;H5,D:D))</f>
        <v>50</v>
      </c>
      <c r="J5" s="136">
        <f>Budget!J6</f>
        <v>41.666666666666664</v>
      </c>
      <c r="K5" s="132">
        <f t="shared" ca="1" si="1"/>
        <v>8.3333333333333357</v>
      </c>
    </row>
    <row r="6" spans="1:15">
      <c r="A6" s="104">
        <v>38718</v>
      </c>
      <c r="B6" s="105" t="s">
        <v>96</v>
      </c>
      <c r="C6" s="105" t="s">
        <v>52</v>
      </c>
      <c r="D6" s="106">
        <v>5</v>
      </c>
      <c r="E6" s="158" t="s">
        <v>107</v>
      </c>
      <c r="F6" s="160" t="str">
        <f t="shared" si="0"/>
        <v>VariableKids Medical</v>
      </c>
      <c r="H6" s="129" t="str">
        <f>Budget!I7</f>
        <v>Other</v>
      </c>
      <c r="I6" s="130">
        <f ca="1">IF(AND(Budget!L7="A",'YTD Analysis'!C$42&gt;=1),J6,SUMIF(F:F,"Income"&amp;H6,D:D))</f>
        <v>0</v>
      </c>
      <c r="J6" s="136">
        <f>Budget!J7</f>
        <v>0</v>
      </c>
      <c r="K6" s="132">
        <f t="shared" ca="1" si="1"/>
        <v>0</v>
      </c>
    </row>
    <row r="7" spans="1:15">
      <c r="A7" s="104">
        <v>38719</v>
      </c>
      <c r="B7" s="105" t="s">
        <v>96</v>
      </c>
      <c r="C7" s="105" t="s">
        <v>79</v>
      </c>
      <c r="D7" s="106">
        <v>4.25</v>
      </c>
      <c r="E7" s="103" t="s">
        <v>89</v>
      </c>
      <c r="F7" s="160" t="str">
        <f t="shared" si="0"/>
        <v>VariableMisc</v>
      </c>
      <c r="H7" s="129" t="str">
        <f>Budget!I8</f>
        <v>Other</v>
      </c>
      <c r="I7" s="130">
        <f ca="1">IF(AND(Budget!L8="A",'YTD Analysis'!C$42&gt;=1),J7,SUMIF(F:F,"Income"&amp;H7,D:D))</f>
        <v>0</v>
      </c>
      <c r="J7" s="131">
        <f>Budget!J8</f>
        <v>0</v>
      </c>
      <c r="K7" s="132">
        <f t="shared" ca="1" si="1"/>
        <v>0</v>
      </c>
    </row>
    <row r="8" spans="1:15" ht="13.5" thickBot="1">
      <c r="A8" s="104">
        <v>38720</v>
      </c>
      <c r="B8" s="105" t="s">
        <v>96</v>
      </c>
      <c r="C8" s="105" t="s">
        <v>1</v>
      </c>
      <c r="D8" s="106">
        <v>49</v>
      </c>
      <c r="E8" s="155"/>
      <c r="F8" s="160" t="str">
        <f t="shared" si="0"/>
        <v>VariableGas</v>
      </c>
      <c r="H8" s="137" t="str">
        <f>Budget!I9</f>
        <v>Other</v>
      </c>
      <c r="I8" s="130">
        <f ca="1">IF(AND(Budget!L9="A",'YTD Analysis'!C$42&gt;=1),J8,SUMIF(F:F,"Income"&amp;H8,D:D))</f>
        <v>0</v>
      </c>
      <c r="J8" s="138">
        <f>Budget!J9</f>
        <v>0</v>
      </c>
      <c r="K8" s="132">
        <f t="shared" ca="1" si="1"/>
        <v>0</v>
      </c>
    </row>
    <row r="9" spans="1:15" ht="13.5" thickBot="1">
      <c r="A9" s="104">
        <v>38720</v>
      </c>
      <c r="B9" s="105" t="s">
        <v>5</v>
      </c>
      <c r="C9" s="105" t="s">
        <v>101</v>
      </c>
      <c r="D9" s="106">
        <v>250</v>
      </c>
      <c r="E9" s="103" t="s">
        <v>108</v>
      </c>
      <c r="F9" s="160" t="str">
        <f t="shared" si="0"/>
        <v>IncomeTutoring</v>
      </c>
      <c r="H9" s="139" t="s">
        <v>29</v>
      </c>
      <c r="I9" s="140">
        <f ca="1">SUM(I2:I8)</f>
        <v>7550</v>
      </c>
      <c r="J9" s="141">
        <f>SUM(J2:J8)</f>
        <v>7375</v>
      </c>
      <c r="K9" s="142">
        <f ca="1">SUM(K2:K8)</f>
        <v>175.00000000000003</v>
      </c>
    </row>
    <row r="10" spans="1:15" ht="13.5" thickBot="1">
      <c r="A10" s="107">
        <v>38720</v>
      </c>
      <c r="B10" s="105" t="s">
        <v>5</v>
      </c>
      <c r="C10" s="105" t="s">
        <v>102</v>
      </c>
      <c r="D10" s="108">
        <v>50</v>
      </c>
      <c r="E10" s="109"/>
      <c r="F10" s="160" t="str">
        <f t="shared" si="0"/>
        <v>IncomeGifts</v>
      </c>
      <c r="G10" s="143"/>
    </row>
    <row r="11" spans="1:15" ht="13.5" thickBot="1">
      <c r="A11" s="104">
        <v>38721</v>
      </c>
      <c r="B11" s="105" t="s">
        <v>96</v>
      </c>
      <c r="C11" s="105" t="s">
        <v>76</v>
      </c>
      <c r="D11" s="106">
        <v>13</v>
      </c>
      <c r="E11" s="103" t="s">
        <v>90</v>
      </c>
      <c r="F11" s="160" t="str">
        <f t="shared" si="0"/>
        <v>VariableJohn</v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A12" s="104">
        <v>38721</v>
      </c>
      <c r="B12" s="105" t="s">
        <v>96</v>
      </c>
      <c r="C12" s="105" t="s">
        <v>52</v>
      </c>
      <c r="D12" s="106">
        <v>30</v>
      </c>
      <c r="E12" s="103" t="s">
        <v>91</v>
      </c>
      <c r="F12" s="160" t="str">
        <f t="shared" si="0"/>
        <v>VariableKids Medical</v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IF(Budget!D4="Yes",(1*Budget!C4)-('YTD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A13" s="104">
        <v>38722</v>
      </c>
      <c r="B13" s="105" t="s">
        <v>96</v>
      </c>
      <c r="C13" s="105" t="s">
        <v>13</v>
      </c>
      <c r="D13" s="106">
        <v>103.8</v>
      </c>
      <c r="E13" s="155"/>
      <c r="F13" s="160" t="str">
        <f t="shared" si="0"/>
        <v>VariableGoing Out</v>
      </c>
      <c r="H13" s="129" t="str">
        <f>Budget!B5</f>
        <v>Car</v>
      </c>
      <c r="I13" s="147">
        <f t="shared" si="2"/>
        <v>0</v>
      </c>
      <c r="J13" s="148">
        <f>IF(Budget!D5="Yes",(1*Budget!C5)-('YTD Analysis'!C4),Budget!C5)</f>
        <v>15</v>
      </c>
      <c r="K13" s="149">
        <f t="shared" ref="K13:K25" si="4">J13-I13</f>
        <v>15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A14" s="104">
        <v>38722</v>
      </c>
      <c r="B14" s="105" t="s">
        <v>96</v>
      </c>
      <c r="C14" s="105" t="s">
        <v>77</v>
      </c>
      <c r="D14" s="106">
        <v>14.77</v>
      </c>
      <c r="E14" s="103" t="s">
        <v>109</v>
      </c>
      <c r="F14" s="160" t="str">
        <f t="shared" si="0"/>
        <v>VariableJane</v>
      </c>
      <c r="H14" s="129" t="str">
        <f>Budget!B6</f>
        <v>Charity</v>
      </c>
      <c r="I14" s="147">
        <f t="shared" si="2"/>
        <v>100</v>
      </c>
      <c r="J14" s="148">
        <f>IF(Budget!D6="Yes",(1*Budget!C6)-('YTD Analysis'!C5),Budget!C6)</f>
        <v>50</v>
      </c>
      <c r="K14" s="149">
        <f t="shared" si="4"/>
        <v>-50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A15" s="104">
        <v>38723</v>
      </c>
      <c r="B15" s="105" t="s">
        <v>96</v>
      </c>
      <c r="C15" s="105" t="s">
        <v>12</v>
      </c>
      <c r="D15" s="106">
        <v>100</v>
      </c>
      <c r="E15" s="155"/>
      <c r="F15" s="160" t="str">
        <f t="shared" si="0"/>
        <v>VariableCharity</v>
      </c>
      <c r="H15" s="129" t="str">
        <f>Budget!B7</f>
        <v>Emergency</v>
      </c>
      <c r="I15" s="147">
        <f t="shared" si="2"/>
        <v>0</v>
      </c>
      <c r="J15" s="148">
        <f>IF(Budget!D7="Yes",(1*Budget!C7)-('YTD Analysis'!C6),Budget!C7)</f>
        <v>50</v>
      </c>
      <c r="K15" s="149">
        <f t="shared" si="4"/>
        <v>50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A16" s="104">
        <v>38724</v>
      </c>
      <c r="B16" s="105" t="s">
        <v>96</v>
      </c>
      <c r="C16" s="105" t="s">
        <v>38</v>
      </c>
      <c r="D16" s="106">
        <v>5.35</v>
      </c>
      <c r="E16" s="103" t="s">
        <v>92</v>
      </c>
      <c r="F16" s="160" t="str">
        <f t="shared" si="0"/>
        <v>VariableOther</v>
      </c>
      <c r="H16" s="129" t="str">
        <f>Budget!B8</f>
        <v>Gas</v>
      </c>
      <c r="I16" s="147">
        <f t="shared" si="2"/>
        <v>49</v>
      </c>
      <c r="J16" s="148">
        <f>IF(Budget!D8="Yes",(1*Budget!C8)-('YTD Analysis'!C7),Budget!C8)</f>
        <v>300</v>
      </c>
      <c r="K16" s="149">
        <f t="shared" si="4"/>
        <v>251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1:15">
      <c r="A17" s="104">
        <v>38725</v>
      </c>
      <c r="B17" s="105" t="s">
        <v>96</v>
      </c>
      <c r="C17" s="105" t="s">
        <v>13</v>
      </c>
      <c r="D17" s="106">
        <v>3</v>
      </c>
      <c r="E17" s="103" t="s">
        <v>93</v>
      </c>
      <c r="F17" s="160" t="str">
        <f t="shared" si="0"/>
        <v>VariableGoing Out</v>
      </c>
      <c r="G17" s="151"/>
      <c r="H17" s="129" t="str">
        <f>Budget!B9</f>
        <v>Gifts</v>
      </c>
      <c r="I17" s="147">
        <f t="shared" si="2"/>
        <v>0</v>
      </c>
      <c r="J17" s="148">
        <f>IF(Budget!D9="Yes",(1*Budget!C9)-('YTD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1:15">
      <c r="A18" s="104">
        <v>38725</v>
      </c>
      <c r="B18" s="105" t="s">
        <v>96</v>
      </c>
      <c r="C18" s="105" t="s">
        <v>2</v>
      </c>
      <c r="D18" s="106">
        <v>27.4</v>
      </c>
      <c r="E18" s="155"/>
      <c r="F18" s="160" t="str">
        <f t="shared" si="0"/>
        <v>VariableGroceries</v>
      </c>
      <c r="G18" s="151"/>
      <c r="H18" s="129" t="str">
        <f>Budget!B10</f>
        <v>Going Out</v>
      </c>
      <c r="I18" s="147">
        <f t="shared" si="2"/>
        <v>111.8</v>
      </c>
      <c r="J18" s="148">
        <f>IF(Budget!D10="Yes",(1*Budget!C10)-('YTD Analysis'!C9),Budget!C10)</f>
        <v>75</v>
      </c>
      <c r="K18" s="149">
        <f t="shared" si="4"/>
        <v>-36.799999999999997</v>
      </c>
      <c r="M18" s="129" t="str">
        <f>Budget!F10</f>
        <v>Mortgage</v>
      </c>
      <c r="N18" s="147">
        <f>Budget!G10</f>
        <v>2000</v>
      </c>
      <c r="O18" s="150">
        <f t="shared" si="3"/>
        <v>38727</v>
      </c>
    </row>
    <row r="19" spans="1:15">
      <c r="A19" s="104">
        <v>38727</v>
      </c>
      <c r="B19" s="122" t="s">
        <v>97</v>
      </c>
      <c r="C19" s="105" t="s">
        <v>11</v>
      </c>
      <c r="D19" s="106">
        <v>2000</v>
      </c>
      <c r="F19" s="160" t="str">
        <f t="shared" si="0"/>
        <v>FixedMortgage</v>
      </c>
      <c r="H19" s="129" t="str">
        <f>Budget!B11</f>
        <v>Groceries</v>
      </c>
      <c r="I19" s="147">
        <f t="shared" si="2"/>
        <v>27.4</v>
      </c>
      <c r="J19" s="148">
        <f>IF(Budget!D11="Yes",(1*Budget!C11)-('YTD Analysis'!C10),Budget!C11)</f>
        <v>500</v>
      </c>
      <c r="K19" s="149">
        <f t="shared" si="4"/>
        <v>472.6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1:15">
      <c r="F20" s="160" t="str">
        <f t="shared" si="0"/>
        <v/>
      </c>
      <c r="H20" s="129" t="str">
        <f>Budget!B12</f>
        <v>Jane</v>
      </c>
      <c r="I20" s="147">
        <f t="shared" si="2"/>
        <v>14.77</v>
      </c>
      <c r="J20" s="148">
        <f>IF(Budget!D12="Yes",(1*Budget!C12)-('YTD Analysis'!C11),Budget!C12)</f>
        <v>30</v>
      </c>
      <c r="K20" s="149">
        <f t="shared" si="4"/>
        <v>15.23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1:15">
      <c r="F21" s="160" t="str">
        <f t="shared" si="0"/>
        <v/>
      </c>
      <c r="H21" s="129" t="str">
        <f>Budget!B13</f>
        <v>John</v>
      </c>
      <c r="I21" s="147">
        <f t="shared" si="2"/>
        <v>48</v>
      </c>
      <c r="J21" s="148">
        <f>IF(Budget!D13="Yes",(1*Budget!C13)-('YTD Analysis'!C12),Budget!C13)</f>
        <v>30</v>
      </c>
      <c r="K21" s="149">
        <f t="shared" si="4"/>
        <v>-18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1:15">
      <c r="F22" s="160" t="str">
        <f t="shared" si="0"/>
        <v/>
      </c>
      <c r="H22" s="129" t="str">
        <f>Budget!B14</f>
        <v>kids</v>
      </c>
      <c r="I22" s="147">
        <f t="shared" si="2"/>
        <v>0</v>
      </c>
      <c r="J22" s="148">
        <f>IF(Budget!D14="Yes",(1*Budget!C14)-('YTD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1:15">
      <c r="F23" s="160" t="str">
        <f t="shared" si="0"/>
        <v/>
      </c>
      <c r="H23" s="129" t="str">
        <f>Budget!B15</f>
        <v>Kids Clothing</v>
      </c>
      <c r="I23" s="147">
        <f t="shared" si="2"/>
        <v>0</v>
      </c>
      <c r="J23" s="148">
        <f>IF(Budget!D15="Yes",(1*Budget!C15)-('YTD Analysis'!C14),Budget!C15)</f>
        <v>100</v>
      </c>
      <c r="K23" s="149">
        <f t="shared" si="4"/>
        <v>100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1:15">
      <c r="F24" s="160" t="str">
        <f t="shared" si="0"/>
        <v/>
      </c>
      <c r="H24" s="129" t="str">
        <f>Budget!B16</f>
        <v>Kids Medical</v>
      </c>
      <c r="I24" s="147">
        <f t="shared" si="2"/>
        <v>35</v>
      </c>
      <c r="J24" s="148">
        <f>IF(Budget!D16="Yes",(1*Budget!C16)-('YTD Analysis'!C15),Budget!C16)</f>
        <v>75</v>
      </c>
      <c r="K24" s="149">
        <f t="shared" si="4"/>
        <v>40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1:15">
      <c r="F25" s="160" t="str">
        <f t="shared" si="0"/>
        <v/>
      </c>
      <c r="H25" s="129" t="str">
        <f>Budget!B17</f>
        <v>Medical</v>
      </c>
      <c r="I25" s="147">
        <f t="shared" si="2"/>
        <v>0</v>
      </c>
      <c r="J25" s="148">
        <f>IF(Budget!D17="Yes",(1*Budget!C17)-('YTD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1:15">
      <c r="F26" s="160" t="str">
        <f t="shared" si="0"/>
        <v/>
      </c>
      <c r="H26" s="129" t="str">
        <f>Budget!B18</f>
        <v>Misc</v>
      </c>
      <c r="I26" s="147">
        <f t="shared" si="2"/>
        <v>4.25</v>
      </c>
      <c r="J26" s="148">
        <f>IF(Budget!D18="Yes",(1*Budget!C18)-('YTD Analysis'!C17),Budget!C18)</f>
        <v>200</v>
      </c>
      <c r="K26" s="149">
        <f t="shared" ref="K26:K29" si="5">J26-I26</f>
        <v>195.75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1:15">
      <c r="F27" s="160" t="str">
        <f t="shared" si="0"/>
        <v/>
      </c>
      <c r="H27" s="129" t="str">
        <f>Budget!B19</f>
        <v>My Clothing</v>
      </c>
      <c r="I27" s="147">
        <f t="shared" si="2"/>
        <v>45</v>
      </c>
      <c r="J27" s="148">
        <f>IF(Budget!D19="Yes",(1*Budget!C19)-('YTD Analysis'!C18),Budget!C19)</f>
        <v>25</v>
      </c>
      <c r="K27" s="149">
        <f t="shared" si="5"/>
        <v>-20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1:15">
      <c r="F28" s="160" t="str">
        <f t="shared" si="0"/>
        <v/>
      </c>
      <c r="H28" s="129" t="str">
        <f>Budget!B20</f>
        <v>Other</v>
      </c>
      <c r="I28" s="147">
        <f t="shared" si="2"/>
        <v>5.35</v>
      </c>
      <c r="J28" s="148">
        <f>IF(Budget!D20="Yes",(1*Budget!C20)-('YTD Analysis'!C19),Budget!C20)</f>
        <v>0</v>
      </c>
      <c r="K28" s="149">
        <f t="shared" si="5"/>
        <v>-5.35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1:15">
      <c r="F29" s="160" t="str">
        <f t="shared" si="0"/>
        <v/>
      </c>
      <c r="H29" s="129" t="str">
        <f>Budget!B21</f>
        <v>Travel</v>
      </c>
      <c r="I29" s="147">
        <f t="shared" si="2"/>
        <v>0</v>
      </c>
      <c r="J29" s="148">
        <f>IF(Budget!D21="Yes",(1*Budget!C21)-('YTD Analysis'!C20),Budget!C21)</f>
        <v>100</v>
      </c>
      <c r="K29" s="149">
        <f t="shared" si="5"/>
        <v>100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1:15">
      <c r="F30" s="160" t="str">
        <f t="shared" si="0"/>
        <v/>
      </c>
      <c r="H30" s="129" t="str">
        <f>Budget!B22</f>
        <v>Utilities</v>
      </c>
      <c r="I30" s="147">
        <f t="shared" si="2"/>
        <v>0</v>
      </c>
      <c r="J30" s="148">
        <f>IF(Budget!D22="Yes",(1*Budget!C22)-('YTD Analysis'!C21),Budget!C22)</f>
        <v>250</v>
      </c>
      <c r="K30" s="149">
        <f t="shared" ref="K30:K41" si="6">J30-I30</f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1:15">
      <c r="F31" s="160" t="str">
        <f t="shared" si="0"/>
        <v/>
      </c>
      <c r="H31" s="129">
        <f>Budget!B23</f>
        <v>0</v>
      </c>
      <c r="I31" s="147">
        <f t="shared" si="2"/>
        <v>0</v>
      </c>
      <c r="J31" s="148">
        <f>IF(Budget!D23="Yes",(1*Budget!C23)-('YTD Analysis'!C22),Budget!C23)</f>
        <v>0</v>
      </c>
      <c r="K31" s="149">
        <f t="shared" si="6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1:15">
      <c r="F32" s="160" t="str">
        <f t="shared" si="0"/>
        <v/>
      </c>
      <c r="H32" s="129">
        <f>Budget!B24</f>
        <v>0</v>
      </c>
      <c r="I32" s="147">
        <f t="shared" si="2"/>
        <v>0</v>
      </c>
      <c r="J32" s="148">
        <f>IF(Budget!D24="Yes",(1*Budget!C24)-('YTD Analysis'!C23),Budget!C24)</f>
        <v>0</v>
      </c>
      <c r="K32" s="149">
        <f t="shared" si="6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60" t="str">
        <f t="shared" si="0"/>
        <v/>
      </c>
      <c r="H33" s="129">
        <f>Budget!B25</f>
        <v>0</v>
      </c>
      <c r="I33" s="147">
        <f t="shared" si="2"/>
        <v>0</v>
      </c>
      <c r="J33" s="148">
        <f>IF(Budget!D25="Yes",(1*Budget!C25)-('YTD Analysis'!C24),Budget!C25)</f>
        <v>0</v>
      </c>
      <c r="K33" s="149">
        <f t="shared" si="6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60" t="str">
        <f t="shared" si="0"/>
        <v/>
      </c>
      <c r="H34" s="129">
        <f>Budget!B26</f>
        <v>0</v>
      </c>
      <c r="I34" s="147">
        <f t="shared" si="2"/>
        <v>0</v>
      </c>
      <c r="J34" s="148">
        <f>IF(Budget!D26="Yes",(1*Budget!C26)-('YTD Analysis'!C25),Budget!C26)</f>
        <v>0</v>
      </c>
      <c r="K34" s="149">
        <f t="shared" si="6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60" t="str">
        <f t="shared" si="0"/>
        <v/>
      </c>
      <c r="H35" s="129">
        <f>Budget!B27</f>
        <v>0</v>
      </c>
      <c r="I35" s="147">
        <f t="shared" si="2"/>
        <v>0</v>
      </c>
      <c r="J35" s="148">
        <f>IF(Budget!D27="Yes",(1*Budget!C27)-('YTD Analysis'!C26),Budget!C27)</f>
        <v>0</v>
      </c>
      <c r="K35" s="149">
        <f t="shared" si="6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60" t="str">
        <f t="shared" si="0"/>
        <v/>
      </c>
      <c r="H36" s="129">
        <f>Budget!B28</f>
        <v>0</v>
      </c>
      <c r="I36" s="147">
        <f t="shared" si="2"/>
        <v>0</v>
      </c>
      <c r="J36" s="148">
        <f>IF(Budget!D28="Yes",(1*Budget!C28)-('YTD Analysis'!C27),Budget!C28)</f>
        <v>0</v>
      </c>
      <c r="K36" s="149">
        <f t="shared" si="6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60" t="str">
        <f t="shared" si="0"/>
        <v/>
      </c>
      <c r="H37" s="129">
        <f>Budget!B29</f>
        <v>0</v>
      </c>
      <c r="I37" s="147">
        <f t="shared" si="2"/>
        <v>0</v>
      </c>
      <c r="J37" s="148">
        <f>IF(Budget!D29="Yes",(1*Budget!C29)-('YTD Analysis'!C28),Budget!C29)</f>
        <v>0</v>
      </c>
      <c r="K37" s="149">
        <f t="shared" si="6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60" t="str">
        <f t="shared" si="0"/>
        <v/>
      </c>
      <c r="H38" s="129">
        <f>Budget!B30</f>
        <v>0</v>
      </c>
      <c r="I38" s="147">
        <f t="shared" si="2"/>
        <v>0</v>
      </c>
      <c r="J38" s="148">
        <f>IF(Budget!D30="Yes",(1*Budget!C30)-('YTD Analysis'!C29),Budget!C30)</f>
        <v>0</v>
      </c>
      <c r="K38" s="149">
        <f t="shared" si="6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60" t="str">
        <f t="shared" si="0"/>
        <v/>
      </c>
      <c r="H39" s="129">
        <f>Budget!B31</f>
        <v>0</v>
      </c>
      <c r="I39" s="147">
        <f t="shared" si="2"/>
        <v>0</v>
      </c>
      <c r="J39" s="148">
        <f>IF(Budget!D31="Yes",(1*Budget!C31)-('YTD Analysis'!C30),Budget!C31)</f>
        <v>0</v>
      </c>
      <c r="K39" s="149">
        <f t="shared" si="6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60" t="str">
        <f t="shared" si="0"/>
        <v/>
      </c>
      <c r="H40" s="129">
        <f>Budget!B32</f>
        <v>0</v>
      </c>
      <c r="I40" s="147">
        <f t="shared" si="2"/>
        <v>0</v>
      </c>
      <c r="J40" s="148">
        <f>IF(Budget!D32="Yes",(1*Budget!C32)-('YTD Analysis'!C31),Budget!C32)</f>
        <v>0</v>
      </c>
      <c r="K40" s="149">
        <f t="shared" si="6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60" t="str">
        <f t="shared" si="0"/>
        <v/>
      </c>
      <c r="H41" s="129">
        <f>Budget!B33</f>
        <v>0</v>
      </c>
      <c r="I41" s="147">
        <f t="shared" si="2"/>
        <v>0</v>
      </c>
      <c r="J41" s="148">
        <f>IF(Budget!D33="Yes",(1*Budget!C33)-('YTD Analysis'!C32),Budget!C33)</f>
        <v>0</v>
      </c>
      <c r="K41" s="149">
        <f t="shared" si="6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60" t="str">
        <f t="shared" si="0"/>
        <v/>
      </c>
      <c r="H42" s="152" t="s">
        <v>29</v>
      </c>
      <c r="I42" s="153">
        <f>SUM(I12:I41)</f>
        <v>440.57</v>
      </c>
      <c r="J42" s="145">
        <f>SUM(J12:J41)</f>
        <v>2055</v>
      </c>
      <c r="K42" s="154">
        <f>SUM(K12:K41)</f>
        <v>1614.43</v>
      </c>
    </row>
    <row r="43" spans="6:15">
      <c r="F43" s="160" t="str">
        <f t="shared" si="0"/>
        <v/>
      </c>
    </row>
    <row r="44" spans="6:15">
      <c r="F44" s="160" t="str">
        <f t="shared" si="0"/>
        <v/>
      </c>
    </row>
    <row r="45" spans="6:15">
      <c r="F45" s="160" t="str">
        <f t="shared" si="0"/>
        <v/>
      </c>
    </row>
    <row r="46" spans="6:15">
      <c r="F46" s="160" t="str">
        <f t="shared" si="0"/>
        <v/>
      </c>
    </row>
    <row r="47" spans="6:15">
      <c r="F47" s="160" t="str">
        <f t="shared" si="0"/>
        <v/>
      </c>
    </row>
    <row r="48" spans="6:15">
      <c r="F48" s="160" t="str">
        <f t="shared" si="0"/>
        <v/>
      </c>
    </row>
    <row r="49" spans="6:6">
      <c r="F49" s="160" t="str">
        <f t="shared" si="0"/>
        <v/>
      </c>
    </row>
    <row r="50" spans="6:6">
      <c r="F50" s="160" t="str">
        <f t="shared" si="0"/>
        <v/>
      </c>
    </row>
    <row r="51" spans="6:6">
      <c r="F51" s="160" t="str">
        <f t="shared" si="0"/>
        <v/>
      </c>
    </row>
    <row r="52" spans="6:6">
      <c r="F52" s="160" t="str">
        <f t="shared" si="0"/>
        <v/>
      </c>
    </row>
    <row r="53" spans="6:6">
      <c r="F53" s="160" t="str">
        <f t="shared" si="0"/>
        <v/>
      </c>
    </row>
    <row r="54" spans="6:6">
      <c r="F54" s="160" t="str">
        <f t="shared" si="0"/>
        <v/>
      </c>
    </row>
    <row r="55" spans="6:6">
      <c r="F55" s="160" t="str">
        <f t="shared" si="0"/>
        <v/>
      </c>
    </row>
    <row r="56" spans="6:6">
      <c r="F56" s="160" t="str">
        <f t="shared" si="0"/>
        <v/>
      </c>
    </row>
    <row r="57" spans="6:6">
      <c r="F57" s="160" t="str">
        <f t="shared" si="0"/>
        <v/>
      </c>
    </row>
    <row r="58" spans="6:6">
      <c r="F58" s="160" t="str">
        <f t="shared" si="0"/>
        <v/>
      </c>
    </row>
    <row r="59" spans="6:6">
      <c r="F59" s="160" t="str">
        <f t="shared" si="0"/>
        <v/>
      </c>
    </row>
    <row r="60" spans="6:6">
      <c r="F60" s="160" t="str">
        <f t="shared" si="0"/>
        <v/>
      </c>
    </row>
    <row r="61" spans="6:6">
      <c r="F61" s="160" t="str">
        <f t="shared" si="0"/>
        <v/>
      </c>
    </row>
    <row r="62" spans="6:6">
      <c r="F62" s="160" t="str">
        <f t="shared" si="0"/>
        <v/>
      </c>
    </row>
    <row r="63" spans="6:6">
      <c r="F63" s="160" t="str">
        <f t="shared" si="0"/>
        <v/>
      </c>
    </row>
    <row r="64" spans="6:6">
      <c r="F64" s="160" t="str">
        <f t="shared" si="0"/>
        <v/>
      </c>
    </row>
    <row r="65" spans="6:6">
      <c r="F65" s="160" t="str">
        <f t="shared" si="0"/>
        <v/>
      </c>
    </row>
    <row r="66" spans="6:6">
      <c r="F66" s="160" t="str">
        <f t="shared" si="0"/>
        <v/>
      </c>
    </row>
    <row r="67" spans="6:6">
      <c r="F67" s="160" t="str">
        <f t="shared" ref="F67:F130" si="7">B67&amp;C67</f>
        <v/>
      </c>
    </row>
    <row r="68" spans="6:6">
      <c r="F68" s="160" t="str">
        <f t="shared" si="7"/>
        <v/>
      </c>
    </row>
    <row r="69" spans="6:6">
      <c r="F69" s="160" t="str">
        <f t="shared" si="7"/>
        <v/>
      </c>
    </row>
    <row r="70" spans="6:6">
      <c r="F70" s="160" t="str">
        <f t="shared" si="7"/>
        <v/>
      </c>
    </row>
    <row r="71" spans="6:6">
      <c r="F71" s="160" t="str">
        <f t="shared" si="7"/>
        <v/>
      </c>
    </row>
    <row r="72" spans="6:6">
      <c r="F72" s="160" t="str">
        <f t="shared" si="7"/>
        <v/>
      </c>
    </row>
    <row r="73" spans="6:6">
      <c r="F73" s="160" t="str">
        <f t="shared" si="7"/>
        <v/>
      </c>
    </row>
    <row r="74" spans="6:6">
      <c r="F74" s="160" t="str">
        <f t="shared" si="7"/>
        <v/>
      </c>
    </row>
    <row r="75" spans="6:6">
      <c r="F75" s="160" t="str">
        <f t="shared" si="7"/>
        <v/>
      </c>
    </row>
    <row r="76" spans="6:6">
      <c r="F76" s="160" t="str">
        <f t="shared" si="7"/>
        <v/>
      </c>
    </row>
    <row r="77" spans="6:6">
      <c r="F77" s="160" t="str">
        <f t="shared" si="7"/>
        <v/>
      </c>
    </row>
    <row r="78" spans="6:6">
      <c r="F78" s="160" t="str">
        <f t="shared" si="7"/>
        <v/>
      </c>
    </row>
    <row r="79" spans="6:6">
      <c r="F79" s="160" t="str">
        <f t="shared" si="7"/>
        <v/>
      </c>
    </row>
    <row r="80" spans="6:6">
      <c r="F80" s="160" t="str">
        <f t="shared" si="7"/>
        <v/>
      </c>
    </row>
    <row r="81" spans="6:6">
      <c r="F81" s="160" t="str">
        <f t="shared" si="7"/>
        <v/>
      </c>
    </row>
    <row r="82" spans="6:6">
      <c r="F82" s="160" t="str">
        <f t="shared" si="7"/>
        <v/>
      </c>
    </row>
    <row r="83" spans="6:6">
      <c r="F83" s="160" t="str">
        <f t="shared" si="7"/>
        <v/>
      </c>
    </row>
    <row r="84" spans="6:6">
      <c r="F84" s="160" t="str">
        <f t="shared" si="7"/>
        <v/>
      </c>
    </row>
    <row r="85" spans="6:6">
      <c r="F85" s="160" t="str">
        <f t="shared" si="7"/>
        <v/>
      </c>
    </row>
    <row r="86" spans="6:6">
      <c r="F86" s="160" t="str">
        <f t="shared" si="7"/>
        <v/>
      </c>
    </row>
    <row r="87" spans="6:6">
      <c r="F87" s="160" t="str">
        <f t="shared" si="7"/>
        <v/>
      </c>
    </row>
    <row r="88" spans="6:6">
      <c r="F88" s="160" t="str">
        <f t="shared" si="7"/>
        <v/>
      </c>
    </row>
    <row r="89" spans="6:6">
      <c r="F89" s="160" t="str">
        <f t="shared" si="7"/>
        <v/>
      </c>
    </row>
    <row r="90" spans="6:6">
      <c r="F90" s="160" t="str">
        <f t="shared" si="7"/>
        <v/>
      </c>
    </row>
    <row r="91" spans="6:6">
      <c r="F91" s="160" t="str">
        <f t="shared" si="7"/>
        <v/>
      </c>
    </row>
    <row r="92" spans="6:6">
      <c r="F92" s="160" t="str">
        <f t="shared" si="7"/>
        <v/>
      </c>
    </row>
    <row r="93" spans="6:6">
      <c r="F93" s="160" t="str">
        <f t="shared" si="7"/>
        <v/>
      </c>
    </row>
    <row r="94" spans="6:6">
      <c r="F94" s="160" t="str">
        <f t="shared" si="7"/>
        <v/>
      </c>
    </row>
    <row r="95" spans="6:6">
      <c r="F95" s="160" t="str">
        <f t="shared" si="7"/>
        <v/>
      </c>
    </row>
    <row r="96" spans="6:6">
      <c r="F96" s="160" t="str">
        <f t="shared" si="7"/>
        <v/>
      </c>
    </row>
    <row r="97" spans="6:6">
      <c r="F97" s="160" t="str">
        <f t="shared" si="7"/>
        <v/>
      </c>
    </row>
    <row r="98" spans="6:6">
      <c r="F98" s="160" t="str">
        <f t="shared" si="7"/>
        <v/>
      </c>
    </row>
    <row r="99" spans="6:6">
      <c r="F99" s="160" t="str">
        <f t="shared" si="7"/>
        <v/>
      </c>
    </row>
    <row r="100" spans="6:6">
      <c r="F100" s="160" t="str">
        <f t="shared" si="7"/>
        <v/>
      </c>
    </row>
    <row r="101" spans="6:6">
      <c r="F101" s="160" t="str">
        <f t="shared" si="7"/>
        <v/>
      </c>
    </row>
    <row r="102" spans="6:6">
      <c r="F102" s="160" t="str">
        <f t="shared" si="7"/>
        <v/>
      </c>
    </row>
    <row r="103" spans="6:6">
      <c r="F103" s="160" t="str">
        <f t="shared" si="7"/>
        <v/>
      </c>
    </row>
    <row r="104" spans="6:6">
      <c r="F104" s="160" t="str">
        <f t="shared" si="7"/>
        <v/>
      </c>
    </row>
    <row r="105" spans="6:6">
      <c r="F105" s="160" t="str">
        <f t="shared" si="7"/>
        <v/>
      </c>
    </row>
    <row r="106" spans="6:6">
      <c r="F106" s="160" t="str">
        <f t="shared" si="7"/>
        <v/>
      </c>
    </row>
    <row r="107" spans="6:6">
      <c r="F107" s="160" t="str">
        <f t="shared" si="7"/>
        <v/>
      </c>
    </row>
    <row r="108" spans="6:6">
      <c r="F108" s="160" t="str">
        <f t="shared" si="7"/>
        <v/>
      </c>
    </row>
    <row r="109" spans="6:6">
      <c r="F109" s="160" t="str">
        <f t="shared" si="7"/>
        <v/>
      </c>
    </row>
    <row r="110" spans="6:6">
      <c r="F110" s="160" t="str">
        <f t="shared" si="7"/>
        <v/>
      </c>
    </row>
    <row r="111" spans="6:6">
      <c r="F111" s="160" t="str">
        <f t="shared" si="7"/>
        <v/>
      </c>
    </row>
    <row r="112" spans="6:6">
      <c r="F112" s="160" t="str">
        <f t="shared" si="7"/>
        <v/>
      </c>
    </row>
    <row r="113" spans="6:6">
      <c r="F113" s="160" t="str">
        <f t="shared" si="7"/>
        <v/>
      </c>
    </row>
    <row r="114" spans="6:6">
      <c r="F114" s="160" t="str">
        <f t="shared" si="7"/>
        <v/>
      </c>
    </row>
    <row r="115" spans="6:6">
      <c r="F115" s="160" t="str">
        <f t="shared" si="7"/>
        <v/>
      </c>
    </row>
    <row r="116" spans="6:6">
      <c r="F116" s="160" t="str">
        <f t="shared" si="7"/>
        <v/>
      </c>
    </row>
    <row r="117" spans="6:6">
      <c r="F117" s="160" t="str">
        <f t="shared" si="7"/>
        <v/>
      </c>
    </row>
    <row r="118" spans="6:6">
      <c r="F118" s="160" t="str">
        <f t="shared" si="7"/>
        <v/>
      </c>
    </row>
    <row r="119" spans="6:6">
      <c r="F119" s="160" t="str">
        <f t="shared" si="7"/>
        <v/>
      </c>
    </row>
    <row r="120" spans="6:6">
      <c r="F120" s="160" t="str">
        <f t="shared" si="7"/>
        <v/>
      </c>
    </row>
    <row r="121" spans="6:6">
      <c r="F121" s="160" t="str">
        <f t="shared" si="7"/>
        <v/>
      </c>
    </row>
    <row r="122" spans="6:6">
      <c r="F122" s="160" t="str">
        <f t="shared" si="7"/>
        <v/>
      </c>
    </row>
    <row r="123" spans="6:6">
      <c r="F123" s="160" t="str">
        <f t="shared" si="7"/>
        <v/>
      </c>
    </row>
    <row r="124" spans="6:6">
      <c r="F124" s="160" t="str">
        <f t="shared" si="7"/>
        <v/>
      </c>
    </row>
    <row r="125" spans="6:6">
      <c r="F125" s="160" t="str">
        <f t="shared" si="7"/>
        <v/>
      </c>
    </row>
    <row r="126" spans="6:6">
      <c r="F126" s="160" t="str">
        <f t="shared" si="7"/>
        <v/>
      </c>
    </row>
    <row r="127" spans="6:6">
      <c r="F127" s="160" t="str">
        <f t="shared" si="7"/>
        <v/>
      </c>
    </row>
    <row r="128" spans="6:6">
      <c r="F128" s="160" t="str">
        <f t="shared" si="7"/>
        <v/>
      </c>
    </row>
    <row r="129" spans="6:6">
      <c r="F129" s="160" t="str">
        <f t="shared" si="7"/>
        <v/>
      </c>
    </row>
    <row r="130" spans="6:6">
      <c r="F130" s="160" t="str">
        <f t="shared" si="7"/>
        <v/>
      </c>
    </row>
    <row r="131" spans="6:6">
      <c r="F131" s="160" t="str">
        <f t="shared" ref="F131:F194" si="8">B131&amp;C131</f>
        <v/>
      </c>
    </row>
    <row r="132" spans="6:6">
      <c r="F132" s="160" t="str">
        <f t="shared" si="8"/>
        <v/>
      </c>
    </row>
    <row r="133" spans="6:6">
      <c r="F133" s="160" t="str">
        <f t="shared" si="8"/>
        <v/>
      </c>
    </row>
    <row r="134" spans="6:6">
      <c r="F134" s="160" t="str">
        <f t="shared" si="8"/>
        <v/>
      </c>
    </row>
    <row r="135" spans="6:6">
      <c r="F135" s="160" t="str">
        <f t="shared" si="8"/>
        <v/>
      </c>
    </row>
    <row r="136" spans="6:6">
      <c r="F136" s="160" t="str">
        <f t="shared" si="8"/>
        <v/>
      </c>
    </row>
    <row r="137" spans="6:6">
      <c r="F137" s="160" t="str">
        <f t="shared" si="8"/>
        <v/>
      </c>
    </row>
    <row r="138" spans="6:6">
      <c r="F138" s="160" t="str">
        <f t="shared" si="8"/>
        <v/>
      </c>
    </row>
    <row r="139" spans="6:6">
      <c r="F139" s="160" t="str">
        <f t="shared" si="8"/>
        <v/>
      </c>
    </row>
    <row r="140" spans="6:6">
      <c r="F140" s="160" t="str">
        <f t="shared" si="8"/>
        <v/>
      </c>
    </row>
    <row r="141" spans="6:6">
      <c r="F141" s="160" t="str">
        <f t="shared" si="8"/>
        <v/>
      </c>
    </row>
    <row r="142" spans="6:6">
      <c r="F142" s="160" t="str">
        <f t="shared" si="8"/>
        <v/>
      </c>
    </row>
    <row r="143" spans="6:6">
      <c r="F143" s="160" t="str">
        <f t="shared" si="8"/>
        <v/>
      </c>
    </row>
    <row r="144" spans="6:6">
      <c r="F144" s="160" t="str">
        <f t="shared" si="8"/>
        <v/>
      </c>
    </row>
    <row r="145" spans="6:6">
      <c r="F145" s="160" t="str">
        <f t="shared" si="8"/>
        <v/>
      </c>
    </row>
    <row r="146" spans="6:6">
      <c r="F146" s="160" t="str">
        <f t="shared" si="8"/>
        <v/>
      </c>
    </row>
    <row r="147" spans="6:6">
      <c r="F147" s="160" t="str">
        <f t="shared" si="8"/>
        <v/>
      </c>
    </row>
    <row r="148" spans="6:6">
      <c r="F148" s="160" t="str">
        <f t="shared" si="8"/>
        <v/>
      </c>
    </row>
    <row r="149" spans="6:6">
      <c r="F149" s="160" t="str">
        <f t="shared" si="8"/>
        <v/>
      </c>
    </row>
    <row r="150" spans="6:6">
      <c r="F150" s="160" t="str">
        <f t="shared" si="8"/>
        <v/>
      </c>
    </row>
    <row r="151" spans="6:6">
      <c r="F151" s="160" t="str">
        <f t="shared" si="8"/>
        <v/>
      </c>
    </row>
    <row r="152" spans="6:6">
      <c r="F152" s="160" t="str">
        <f t="shared" si="8"/>
        <v/>
      </c>
    </row>
    <row r="153" spans="6:6">
      <c r="F153" s="160" t="str">
        <f t="shared" si="8"/>
        <v/>
      </c>
    </row>
    <row r="154" spans="6:6">
      <c r="F154" s="160" t="str">
        <f t="shared" si="8"/>
        <v/>
      </c>
    </row>
    <row r="155" spans="6:6">
      <c r="F155" s="160" t="str">
        <f t="shared" si="8"/>
        <v/>
      </c>
    </row>
    <row r="156" spans="6:6">
      <c r="F156" s="160" t="str">
        <f t="shared" si="8"/>
        <v/>
      </c>
    </row>
    <row r="157" spans="6:6">
      <c r="F157" s="160" t="str">
        <f t="shared" si="8"/>
        <v/>
      </c>
    </row>
    <row r="158" spans="6:6">
      <c r="F158" s="160" t="str">
        <f t="shared" si="8"/>
        <v/>
      </c>
    </row>
    <row r="159" spans="6:6">
      <c r="F159" s="160" t="str">
        <f t="shared" si="8"/>
        <v/>
      </c>
    </row>
    <row r="160" spans="6:6">
      <c r="F160" s="160" t="str">
        <f t="shared" si="8"/>
        <v/>
      </c>
    </row>
    <row r="161" spans="6:6">
      <c r="F161" s="160" t="str">
        <f t="shared" si="8"/>
        <v/>
      </c>
    </row>
    <row r="162" spans="6:6">
      <c r="F162" s="160" t="str">
        <f t="shared" si="8"/>
        <v/>
      </c>
    </row>
    <row r="163" spans="6:6">
      <c r="F163" s="160" t="str">
        <f t="shared" si="8"/>
        <v/>
      </c>
    </row>
    <row r="164" spans="6:6">
      <c r="F164" s="160" t="str">
        <f t="shared" si="8"/>
        <v/>
      </c>
    </row>
    <row r="165" spans="6:6">
      <c r="F165" s="160" t="str">
        <f t="shared" si="8"/>
        <v/>
      </c>
    </row>
    <row r="166" spans="6:6">
      <c r="F166" s="160" t="str">
        <f t="shared" si="8"/>
        <v/>
      </c>
    </row>
    <row r="167" spans="6:6">
      <c r="F167" s="160" t="str">
        <f t="shared" si="8"/>
        <v/>
      </c>
    </row>
    <row r="168" spans="6:6">
      <c r="F168" s="160" t="str">
        <f t="shared" si="8"/>
        <v/>
      </c>
    </row>
    <row r="169" spans="6:6">
      <c r="F169" s="160" t="str">
        <f t="shared" si="8"/>
        <v/>
      </c>
    </row>
    <row r="170" spans="6:6">
      <c r="F170" s="160" t="str">
        <f t="shared" si="8"/>
        <v/>
      </c>
    </row>
    <row r="171" spans="6:6">
      <c r="F171" s="160" t="str">
        <f t="shared" si="8"/>
        <v/>
      </c>
    </row>
    <row r="172" spans="6:6">
      <c r="F172" s="160" t="str">
        <f t="shared" si="8"/>
        <v/>
      </c>
    </row>
    <row r="173" spans="6:6">
      <c r="F173" s="160" t="str">
        <f t="shared" si="8"/>
        <v/>
      </c>
    </row>
    <row r="174" spans="6:6">
      <c r="F174" s="160" t="str">
        <f t="shared" si="8"/>
        <v/>
      </c>
    </row>
    <row r="175" spans="6:6">
      <c r="F175" s="160" t="str">
        <f t="shared" si="8"/>
        <v/>
      </c>
    </row>
    <row r="176" spans="6:6">
      <c r="F176" s="160" t="str">
        <f t="shared" si="8"/>
        <v/>
      </c>
    </row>
    <row r="177" spans="6:6">
      <c r="F177" s="160" t="str">
        <f t="shared" si="8"/>
        <v/>
      </c>
    </row>
    <row r="178" spans="6:6">
      <c r="F178" s="160" t="str">
        <f t="shared" si="8"/>
        <v/>
      </c>
    </row>
    <row r="179" spans="6:6">
      <c r="F179" s="160" t="str">
        <f t="shared" si="8"/>
        <v/>
      </c>
    </row>
    <row r="180" spans="6:6">
      <c r="F180" s="160" t="str">
        <f t="shared" si="8"/>
        <v/>
      </c>
    </row>
    <row r="181" spans="6:6">
      <c r="F181" s="160" t="str">
        <f t="shared" si="8"/>
        <v/>
      </c>
    </row>
    <row r="182" spans="6:6">
      <c r="F182" s="160" t="str">
        <f t="shared" si="8"/>
        <v/>
      </c>
    </row>
    <row r="183" spans="6:6">
      <c r="F183" s="160" t="str">
        <f t="shared" si="8"/>
        <v/>
      </c>
    </row>
    <row r="184" spans="6:6">
      <c r="F184" s="160" t="str">
        <f t="shared" si="8"/>
        <v/>
      </c>
    </row>
    <row r="185" spans="6:6">
      <c r="F185" s="160" t="str">
        <f t="shared" si="8"/>
        <v/>
      </c>
    </row>
    <row r="186" spans="6:6">
      <c r="F186" s="160" t="str">
        <f t="shared" si="8"/>
        <v/>
      </c>
    </row>
    <row r="187" spans="6:6">
      <c r="F187" s="160" t="str">
        <f t="shared" si="8"/>
        <v/>
      </c>
    </row>
    <row r="188" spans="6:6">
      <c r="F188" s="160" t="str">
        <f t="shared" si="8"/>
        <v/>
      </c>
    </row>
    <row r="189" spans="6:6">
      <c r="F189" s="160" t="str">
        <f t="shared" si="8"/>
        <v/>
      </c>
    </row>
    <row r="190" spans="6:6">
      <c r="F190" s="160" t="str">
        <f t="shared" si="8"/>
        <v/>
      </c>
    </row>
    <row r="191" spans="6:6">
      <c r="F191" s="160" t="str">
        <f t="shared" si="8"/>
        <v/>
      </c>
    </row>
    <row r="192" spans="6:6">
      <c r="F192" s="160" t="str">
        <f t="shared" si="8"/>
        <v/>
      </c>
    </row>
    <row r="193" spans="6:6">
      <c r="F193" s="160" t="str">
        <f t="shared" si="8"/>
        <v/>
      </c>
    </row>
    <row r="194" spans="6:6">
      <c r="F194" s="160" t="str">
        <f t="shared" si="8"/>
        <v/>
      </c>
    </row>
    <row r="195" spans="6:6">
      <c r="F195" s="160" t="str">
        <f t="shared" ref="F195:F249" si="9">B195&amp;C195</f>
        <v/>
      </c>
    </row>
    <row r="196" spans="6:6">
      <c r="F196" s="160" t="str">
        <f t="shared" si="9"/>
        <v/>
      </c>
    </row>
    <row r="197" spans="6:6">
      <c r="F197" s="160" t="str">
        <f t="shared" si="9"/>
        <v/>
      </c>
    </row>
    <row r="198" spans="6:6">
      <c r="F198" s="160" t="str">
        <f t="shared" si="9"/>
        <v/>
      </c>
    </row>
    <row r="199" spans="6:6">
      <c r="F199" s="160" t="str">
        <f t="shared" si="9"/>
        <v/>
      </c>
    </row>
    <row r="200" spans="6:6">
      <c r="F200" s="160" t="str">
        <f t="shared" si="9"/>
        <v/>
      </c>
    </row>
    <row r="201" spans="6:6">
      <c r="F201" s="160" t="str">
        <f t="shared" si="9"/>
        <v/>
      </c>
    </row>
    <row r="202" spans="6:6">
      <c r="F202" s="160" t="str">
        <f t="shared" si="9"/>
        <v/>
      </c>
    </row>
    <row r="203" spans="6:6">
      <c r="F203" s="160" t="str">
        <f t="shared" si="9"/>
        <v/>
      </c>
    </row>
    <row r="204" spans="6:6">
      <c r="F204" s="160" t="str">
        <f t="shared" si="9"/>
        <v/>
      </c>
    </row>
    <row r="205" spans="6:6">
      <c r="F205" s="160" t="str">
        <f t="shared" si="9"/>
        <v/>
      </c>
    </row>
    <row r="206" spans="6:6">
      <c r="F206" s="160" t="str">
        <f t="shared" si="9"/>
        <v/>
      </c>
    </row>
    <row r="207" spans="6:6">
      <c r="F207" s="160" t="str">
        <f t="shared" si="9"/>
        <v/>
      </c>
    </row>
    <row r="208" spans="6:6">
      <c r="F208" s="160" t="str">
        <f t="shared" si="9"/>
        <v/>
      </c>
    </row>
    <row r="209" spans="6:6">
      <c r="F209" s="160" t="str">
        <f t="shared" si="9"/>
        <v/>
      </c>
    </row>
    <row r="210" spans="6:6">
      <c r="F210" s="160" t="str">
        <f t="shared" si="9"/>
        <v/>
      </c>
    </row>
    <row r="211" spans="6:6">
      <c r="F211" s="160" t="str">
        <f t="shared" si="9"/>
        <v/>
      </c>
    </row>
    <row r="212" spans="6:6">
      <c r="F212" s="160" t="str">
        <f t="shared" si="9"/>
        <v/>
      </c>
    </row>
    <row r="213" spans="6:6">
      <c r="F213" s="160" t="str">
        <f t="shared" si="9"/>
        <v/>
      </c>
    </row>
    <row r="214" spans="6:6">
      <c r="F214" s="160" t="str">
        <f t="shared" si="9"/>
        <v/>
      </c>
    </row>
    <row r="215" spans="6:6">
      <c r="F215" s="160" t="str">
        <f t="shared" si="9"/>
        <v/>
      </c>
    </row>
    <row r="216" spans="6:6">
      <c r="F216" s="160" t="str">
        <f t="shared" si="9"/>
        <v/>
      </c>
    </row>
    <row r="217" spans="6:6">
      <c r="F217" s="160" t="str">
        <f t="shared" si="9"/>
        <v/>
      </c>
    </row>
    <row r="218" spans="6:6">
      <c r="F218" s="160" t="str">
        <f t="shared" si="9"/>
        <v/>
      </c>
    </row>
    <row r="219" spans="6:6">
      <c r="F219" s="160" t="str">
        <f t="shared" si="9"/>
        <v/>
      </c>
    </row>
    <row r="220" spans="6:6">
      <c r="F220" s="160" t="str">
        <f t="shared" si="9"/>
        <v/>
      </c>
    </row>
    <row r="221" spans="6:6">
      <c r="F221" s="160" t="str">
        <f t="shared" si="9"/>
        <v/>
      </c>
    </row>
    <row r="222" spans="6:6">
      <c r="F222" s="160" t="str">
        <f t="shared" si="9"/>
        <v/>
      </c>
    </row>
    <row r="223" spans="6:6">
      <c r="F223" s="160" t="str">
        <f t="shared" si="9"/>
        <v/>
      </c>
    </row>
    <row r="224" spans="6:6">
      <c r="F224" s="160" t="str">
        <f t="shared" si="9"/>
        <v/>
      </c>
    </row>
    <row r="225" spans="6:6">
      <c r="F225" s="160" t="str">
        <f t="shared" si="9"/>
        <v/>
      </c>
    </row>
    <row r="226" spans="6:6">
      <c r="F226" s="160" t="str">
        <f t="shared" si="9"/>
        <v/>
      </c>
    </row>
    <row r="227" spans="6:6">
      <c r="F227" s="160" t="str">
        <f t="shared" si="9"/>
        <v/>
      </c>
    </row>
    <row r="228" spans="6:6">
      <c r="F228" s="160" t="str">
        <f t="shared" si="9"/>
        <v/>
      </c>
    </row>
    <row r="229" spans="6:6">
      <c r="F229" s="160" t="str">
        <f t="shared" si="9"/>
        <v/>
      </c>
    </row>
    <row r="230" spans="6:6">
      <c r="F230" s="160" t="str">
        <f t="shared" si="9"/>
        <v/>
      </c>
    </row>
    <row r="231" spans="6:6">
      <c r="F231" s="160" t="str">
        <f t="shared" si="9"/>
        <v/>
      </c>
    </row>
    <row r="232" spans="6:6">
      <c r="F232" s="160" t="str">
        <f t="shared" si="9"/>
        <v/>
      </c>
    </row>
    <row r="233" spans="6:6">
      <c r="F233" s="160" t="str">
        <f t="shared" si="9"/>
        <v/>
      </c>
    </row>
    <row r="234" spans="6:6">
      <c r="F234" s="160" t="str">
        <f t="shared" si="9"/>
        <v/>
      </c>
    </row>
    <row r="235" spans="6:6">
      <c r="F235" s="160" t="str">
        <f t="shared" si="9"/>
        <v/>
      </c>
    </row>
    <row r="236" spans="6:6">
      <c r="F236" s="160" t="str">
        <f t="shared" si="9"/>
        <v/>
      </c>
    </row>
    <row r="237" spans="6:6">
      <c r="F237" s="160" t="str">
        <f t="shared" si="9"/>
        <v/>
      </c>
    </row>
    <row r="238" spans="6:6">
      <c r="F238" s="160" t="str">
        <f t="shared" si="9"/>
        <v/>
      </c>
    </row>
    <row r="239" spans="6:6">
      <c r="F239" s="160" t="str">
        <f t="shared" si="9"/>
        <v/>
      </c>
    </row>
    <row r="240" spans="6:6">
      <c r="F240" s="160" t="str">
        <f t="shared" si="9"/>
        <v/>
      </c>
    </row>
    <row r="241" spans="6:6">
      <c r="F241" s="160" t="str">
        <f t="shared" si="9"/>
        <v/>
      </c>
    </row>
    <row r="242" spans="6:6">
      <c r="F242" s="160" t="str">
        <f t="shared" si="9"/>
        <v/>
      </c>
    </row>
    <row r="243" spans="6:6">
      <c r="F243" s="160" t="str">
        <f t="shared" si="9"/>
        <v/>
      </c>
    </row>
    <row r="244" spans="6:6">
      <c r="F244" s="160" t="str">
        <f t="shared" si="9"/>
        <v/>
      </c>
    </row>
    <row r="245" spans="6:6">
      <c r="F245" s="160" t="str">
        <f t="shared" si="9"/>
        <v/>
      </c>
    </row>
    <row r="246" spans="6:6">
      <c r="F246" s="160" t="str">
        <f t="shared" si="9"/>
        <v/>
      </c>
    </row>
    <row r="247" spans="6:6">
      <c r="F247" s="160" t="str">
        <f t="shared" si="9"/>
        <v/>
      </c>
    </row>
    <row r="248" spans="6:6">
      <c r="F248" s="160" t="str">
        <f t="shared" si="9"/>
        <v/>
      </c>
    </row>
    <row r="249" spans="6:6">
      <c r="F249" s="160" t="str">
        <f t="shared" si="9"/>
        <v/>
      </c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49"/>
  <sortState ref="A3:D54">
    <sortCondition ref="A3:A54"/>
  </sortState>
  <phoneticPr fontId="0" type="noConversion"/>
  <conditionalFormatting sqref="K11:K42">
    <cfRule type="cellIs" dxfId="47" priority="4" stopIfTrue="1" operator="greaterThanOrEqual">
      <formula>0</formula>
    </cfRule>
  </conditionalFormatting>
  <conditionalFormatting sqref="B1:B1048576">
    <cfRule type="cellIs" dxfId="46" priority="1" operator="equal">
      <formula>"Fixed"</formula>
    </cfRule>
    <cfRule type="cellIs" dxfId="45" priority="2" operator="equal">
      <formula>"Income"</formula>
    </cfRule>
    <cfRule type="cellIs" dxfId="44" priority="3" operator="equal">
      <formula>"Variable"</formula>
    </cfRule>
  </conditionalFormatting>
  <dataValidations xWindow="59" yWindow="182" count="3">
    <dataValidation type="list" allowBlank="1" showInputMessage="1" showErrorMessage="1" sqref="C3:C1048576">
      <formula1>INDIRECT(B3)</formula1>
    </dataValidation>
    <dataValidation type="date" operator="greaterThan" allowBlank="1" showInputMessage="1" showErrorMessage="1" sqref="A3:A249">
      <formula1>1</formula1>
    </dataValidation>
    <dataValidation type="list" showInputMessage="1" showErrorMessage="1" sqref="B3:B1048576">
      <formula1>Type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50"/>
  <sheetViews>
    <sheetView showGridLines="0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05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Analysis'!C$42&gt;=2),J2,SUMIF(F:F,"Income"&amp;H2,D:D))</f>
        <v>4583.333333333333</v>
      </c>
      <c r="J2" s="131">
        <f>Budget!J3</f>
        <v>4583.333333333333</v>
      </c>
      <c r="K2" s="132">
        <f ca="1">I2-J2</f>
        <v>0</v>
      </c>
    </row>
    <row r="3" spans="1:15">
      <c r="B3" s="105"/>
      <c r="F3" s="105" t="str">
        <f>B3&amp;C3</f>
        <v/>
      </c>
      <c r="H3" s="129" t="str">
        <f>Budget!I4</f>
        <v>Jane</v>
      </c>
      <c r="I3" s="130">
        <f ca="1">IF(AND(Budget!L4="A",'YTD Analysis'!C$42&gt;=2),J3,SUMIF(F:F,"Income"&amp;H3,D:D))</f>
        <v>2666.6666666666665</v>
      </c>
      <c r="J3" s="131">
        <f>Budget!J4</f>
        <v>2666.6666666666665</v>
      </c>
      <c r="K3" s="132">
        <f t="shared" ref="K3:K8" ca="1" si="0">I3-J3</f>
        <v>0</v>
      </c>
      <c r="M3" s="135" t="s">
        <v>67</v>
      </c>
    </row>
    <row r="4" spans="1:15">
      <c r="B4" s="105"/>
      <c r="F4" s="105" t="str">
        <f t="shared" ref="F4:F19" si="1">B4&amp;C4</f>
        <v/>
      </c>
      <c r="H4" s="129" t="str">
        <f>Budget!I5</f>
        <v>Tutoring</v>
      </c>
      <c r="I4" s="130">
        <f ca="1">IF(AND(Budget!L5="A",'YTD Analysis'!C$42&gt;=2),J4,SUMIF(F:F,"Income"&amp;H4,D:D))</f>
        <v>0</v>
      </c>
      <c r="J4" s="136">
        <f>Budget!J5</f>
        <v>83.333333333333329</v>
      </c>
      <c r="K4" s="132">
        <f t="shared" ca="1" si="0"/>
        <v>-83.333333333333329</v>
      </c>
      <c r="M4" s="135" t="s">
        <v>68</v>
      </c>
    </row>
    <row r="5" spans="1:15">
      <c r="B5" s="105"/>
      <c r="F5" s="105" t="str">
        <f t="shared" si="1"/>
        <v/>
      </c>
      <c r="H5" s="129" t="str">
        <f>Budget!I6</f>
        <v>Gifts</v>
      </c>
      <c r="I5" s="130">
        <f ca="1">IF(AND(Budget!L6="A",'YTD Analysis'!C$42&gt;=2),J5,SUMIF(F:F,"Income"&amp;H5,D:D))</f>
        <v>0</v>
      </c>
      <c r="J5" s="136">
        <f>Budget!J6</f>
        <v>41.666666666666664</v>
      </c>
      <c r="K5" s="132">
        <f t="shared" ca="1" si="0"/>
        <v>-41.666666666666664</v>
      </c>
    </row>
    <row r="6" spans="1:15">
      <c r="B6" s="105"/>
      <c r="E6" s="155"/>
      <c r="F6" s="105" t="str">
        <f t="shared" si="1"/>
        <v/>
      </c>
      <c r="H6" s="129" t="str">
        <f>Budget!I7</f>
        <v>Other</v>
      </c>
      <c r="I6" s="130">
        <f ca="1">IF(AND(Budget!L7="A",'YTD Analysis'!C$42&gt;=2),J6,SUMIF(F:F,"Income"&amp;H6,D:D))</f>
        <v>0</v>
      </c>
      <c r="J6" s="136">
        <f>Budget!J7</f>
        <v>0</v>
      </c>
      <c r="K6" s="132">
        <f t="shared" ca="1" si="0"/>
        <v>0</v>
      </c>
    </row>
    <row r="7" spans="1:15">
      <c r="B7" s="105"/>
      <c r="F7" s="105" t="str">
        <f t="shared" si="1"/>
        <v/>
      </c>
      <c r="H7" s="129" t="str">
        <f>Budget!I8</f>
        <v>Other</v>
      </c>
      <c r="I7" s="130">
        <f ca="1">IF(AND(Budget!L8="A",'YTD Analysis'!C$42&gt;=2),J7,SUMIF(F:F,"Income"&amp;H7,D:D))</f>
        <v>0</v>
      </c>
      <c r="J7" s="131">
        <f>Budget!J8</f>
        <v>0</v>
      </c>
      <c r="K7" s="132">
        <f t="shared" ca="1" si="0"/>
        <v>0</v>
      </c>
    </row>
    <row r="8" spans="1:15" ht="13.5" thickBot="1">
      <c r="B8" s="105"/>
      <c r="E8" s="155"/>
      <c r="F8" s="105" t="str">
        <f t="shared" si="1"/>
        <v/>
      </c>
      <c r="H8" s="137" t="str">
        <f>Budget!I9</f>
        <v>Other</v>
      </c>
      <c r="I8" s="130">
        <f ca="1">IF(AND(Budget!L9="A",'YTD Analysis'!C$42&gt;=2),J8,SUMIF(F:F,"Income"&amp;H8,D:D))</f>
        <v>0</v>
      </c>
      <c r="J8" s="138">
        <f>Budget!J9</f>
        <v>0</v>
      </c>
      <c r="K8" s="132">
        <f t="shared" ca="1" si="0"/>
        <v>0</v>
      </c>
    </row>
    <row r="9" spans="1:15" ht="13.5" thickBot="1">
      <c r="B9" s="105"/>
      <c r="F9" s="105" t="str">
        <f t="shared" si="1"/>
        <v/>
      </c>
      <c r="H9" s="139" t="s">
        <v>29</v>
      </c>
      <c r="I9" s="140">
        <f ca="1">SUM(I2:I8)</f>
        <v>7250</v>
      </c>
      <c r="J9" s="141">
        <f>SUM(J2:J8)</f>
        <v>7375</v>
      </c>
      <c r="K9" s="142">
        <f ca="1">SUM(K2:K8)</f>
        <v>-125</v>
      </c>
    </row>
    <row r="10" spans="1:15" ht="13.5" thickBot="1">
      <c r="A10" s="107"/>
      <c r="B10" s="105"/>
      <c r="D10" s="108"/>
      <c r="E10" s="109"/>
      <c r="F10" s="105" t="str">
        <f t="shared" si="1"/>
        <v/>
      </c>
      <c r="G10" s="143"/>
    </row>
    <row r="11" spans="1:15" ht="13.5" thickBot="1">
      <c r="B11" s="105"/>
      <c r="F11" s="105" t="str">
        <f t="shared" si="1"/>
        <v/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B12" s="105"/>
      <c r="F12" s="105" t="str">
        <f t="shared" si="1"/>
        <v/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IF(Budget!D4="Yes",(2*Budget!C4)-('YTD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B13" s="105"/>
      <c r="E13" s="155"/>
      <c r="F13" s="105" t="str">
        <f t="shared" si="1"/>
        <v/>
      </c>
      <c r="H13" s="129" t="str">
        <f>Budget!B5</f>
        <v>Car</v>
      </c>
      <c r="I13" s="147">
        <f t="shared" si="2"/>
        <v>0</v>
      </c>
      <c r="J13" s="148">
        <f>IF(Budget!D5="Yes",(2*Budget!C5)-('YTD Analysis'!C4),Budget!C5)</f>
        <v>30</v>
      </c>
      <c r="K13" s="149">
        <f t="shared" ref="K13:K41" si="4">J13-I13</f>
        <v>30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B14" s="105"/>
      <c r="F14" s="105" t="str">
        <f t="shared" si="1"/>
        <v/>
      </c>
      <c r="H14" s="129" t="str">
        <f>Budget!B6</f>
        <v>Charity</v>
      </c>
      <c r="I14" s="147">
        <f t="shared" si="2"/>
        <v>0</v>
      </c>
      <c r="J14" s="148">
        <f>IF(Budget!D6="Yes",(2*Budget!C6)-('YTD Analysis'!C5),Budget!C6)</f>
        <v>50</v>
      </c>
      <c r="K14" s="149">
        <f t="shared" si="4"/>
        <v>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B15" s="105"/>
      <c r="E15" s="155"/>
      <c r="F15" s="105" t="str">
        <f t="shared" si="1"/>
        <v/>
      </c>
      <c r="H15" s="129" t="str">
        <f>Budget!B7</f>
        <v>Emergency</v>
      </c>
      <c r="I15" s="147">
        <f t="shared" si="2"/>
        <v>0</v>
      </c>
      <c r="J15" s="148">
        <f>IF(Budget!D7="Yes",(2*Budget!C7)-('YTD Analysis'!C6),Budget!C7)</f>
        <v>100</v>
      </c>
      <c r="K15" s="149">
        <f t="shared" si="4"/>
        <v>100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B16" s="105"/>
      <c r="F16" s="105" t="str">
        <f t="shared" si="1"/>
        <v/>
      </c>
      <c r="H16" s="129" t="str">
        <f>Budget!B8</f>
        <v>Gas</v>
      </c>
      <c r="I16" s="147">
        <f t="shared" si="2"/>
        <v>0</v>
      </c>
      <c r="J16" s="148">
        <f>IF(Budget!D8="Yes",(2*Budget!C8)-('YTD Analysis'!C7),Budget!C8)</f>
        <v>300</v>
      </c>
      <c r="K16" s="149">
        <f t="shared" si="4"/>
        <v>300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2:15">
      <c r="B17" s="105"/>
      <c r="F17" s="105" t="str">
        <f t="shared" si="1"/>
        <v/>
      </c>
      <c r="G17" s="151"/>
      <c r="H17" s="129" t="str">
        <f>Budget!B9</f>
        <v>Gifts</v>
      </c>
      <c r="I17" s="147">
        <f t="shared" si="2"/>
        <v>0</v>
      </c>
      <c r="J17" s="148">
        <f>IF(Budget!D9="Yes",(2*Budget!C9)-('YTD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2:15">
      <c r="B18" s="105"/>
      <c r="E18" s="155"/>
      <c r="F18" s="105" t="str">
        <f t="shared" si="1"/>
        <v/>
      </c>
      <c r="G18" s="151"/>
      <c r="H18" s="129" t="str">
        <f>Budget!B10</f>
        <v>Going Out</v>
      </c>
      <c r="I18" s="147">
        <f t="shared" si="2"/>
        <v>0</v>
      </c>
      <c r="J18" s="148">
        <f>IF(Budget!D10="Yes",(2*Budget!C10)-('YTD Analysis'!C9),Budget!C10)</f>
        <v>75</v>
      </c>
      <c r="K18" s="149">
        <f t="shared" si="4"/>
        <v>75</v>
      </c>
      <c r="M18" s="129" t="str">
        <f>Budget!F10</f>
        <v>Mortgage</v>
      </c>
      <c r="N18" s="147">
        <f>Budget!G10</f>
        <v>2000</v>
      </c>
      <c r="O18" s="150" t="str">
        <f t="shared" si="3"/>
        <v/>
      </c>
    </row>
    <row r="19" spans="2:15">
      <c r="F19" s="105" t="str">
        <f t="shared" si="1"/>
        <v/>
      </c>
      <c r="H19" s="129" t="str">
        <f>Budget!B11</f>
        <v>Groceries</v>
      </c>
      <c r="I19" s="147">
        <f t="shared" si="2"/>
        <v>0</v>
      </c>
      <c r="J19" s="148">
        <f>IF(Budget!D11="Yes",(2*Budget!C11)-('YTD Analysis'!C10),Budget!C11)</f>
        <v>500</v>
      </c>
      <c r="K19" s="149">
        <f t="shared" si="4"/>
        <v>500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2:15">
      <c r="F20" s="105" t="str">
        <f t="shared" ref="F20:F83" si="5">B20&amp;C20</f>
        <v/>
      </c>
      <c r="H20" s="129" t="str">
        <f>Budget!B12</f>
        <v>Jane</v>
      </c>
      <c r="I20" s="147">
        <f t="shared" si="2"/>
        <v>0</v>
      </c>
      <c r="J20" s="148">
        <f>IF(Budget!D12="Yes",(2*Budget!C12)-('YTD Analysis'!C11),Budget!C12)</f>
        <v>30</v>
      </c>
      <c r="K20" s="149">
        <f t="shared" si="4"/>
        <v>30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2:15">
      <c r="F21" s="105" t="str">
        <f t="shared" si="5"/>
        <v/>
      </c>
      <c r="H21" s="129" t="str">
        <f>Budget!B13</f>
        <v>John</v>
      </c>
      <c r="I21" s="147">
        <f t="shared" si="2"/>
        <v>0</v>
      </c>
      <c r="J21" s="148">
        <f>IF(Budget!D13="Yes",(2*Budget!C13)-('YTD Analysis'!C12),Budget!C13)</f>
        <v>30</v>
      </c>
      <c r="K21" s="149">
        <f t="shared" si="4"/>
        <v>30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2:15">
      <c r="F22" s="105" t="str">
        <f t="shared" si="5"/>
        <v/>
      </c>
      <c r="H22" s="129" t="str">
        <f>Budget!B14</f>
        <v>kids</v>
      </c>
      <c r="I22" s="147">
        <f t="shared" si="2"/>
        <v>0</v>
      </c>
      <c r="J22" s="148">
        <f>IF(Budget!D14="Yes",(2*Budget!C14)-('YTD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2:15">
      <c r="F23" s="105" t="str">
        <f t="shared" si="5"/>
        <v/>
      </c>
      <c r="H23" s="129" t="str">
        <f>Budget!B15</f>
        <v>Kids Clothing</v>
      </c>
      <c r="I23" s="147">
        <f t="shared" si="2"/>
        <v>0</v>
      </c>
      <c r="J23" s="148">
        <f>IF(Budget!D15="Yes",(2*Budget!C15)-('YTD Analysis'!C14),Budget!C15)</f>
        <v>200</v>
      </c>
      <c r="K23" s="149">
        <f t="shared" si="4"/>
        <v>200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2:15">
      <c r="F24" s="105" t="str">
        <f t="shared" si="5"/>
        <v/>
      </c>
      <c r="H24" s="129" t="str">
        <f>Budget!B16</f>
        <v>Kids Medical</v>
      </c>
      <c r="I24" s="147">
        <f t="shared" si="2"/>
        <v>0</v>
      </c>
      <c r="J24" s="148">
        <f>IF(Budget!D16="Yes",(2*Budget!C16)-('YTD Analysis'!C15),Budget!C16)</f>
        <v>75</v>
      </c>
      <c r="K24" s="149">
        <f t="shared" si="4"/>
        <v>75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2:15">
      <c r="F25" s="105" t="str">
        <f t="shared" si="5"/>
        <v/>
      </c>
      <c r="H25" s="129" t="str">
        <f>Budget!B17</f>
        <v>Medical</v>
      </c>
      <c r="I25" s="147">
        <f t="shared" si="2"/>
        <v>0</v>
      </c>
      <c r="J25" s="148">
        <f>IF(Budget!D17="Yes",(2*Budget!C17)-('YTD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2:15">
      <c r="F26" s="105" t="str">
        <f t="shared" si="5"/>
        <v/>
      </c>
      <c r="H26" s="129" t="str">
        <f>Budget!B18</f>
        <v>Misc</v>
      </c>
      <c r="I26" s="147">
        <f t="shared" si="2"/>
        <v>0</v>
      </c>
      <c r="J26" s="148">
        <f>IF(Budget!D18="Yes",(2*Budget!C18)-('YTD Analysis'!C17),Budget!C18)</f>
        <v>200</v>
      </c>
      <c r="K26" s="149">
        <f t="shared" si="4"/>
        <v>200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2:15">
      <c r="F27" s="105" t="str">
        <f t="shared" si="5"/>
        <v/>
      </c>
      <c r="H27" s="129" t="str">
        <f>Budget!B19</f>
        <v>My Clothing</v>
      </c>
      <c r="I27" s="147">
        <f t="shared" si="2"/>
        <v>0</v>
      </c>
      <c r="J27" s="148">
        <f>IF(Budget!D19="Yes",(2*Budget!C19)-('YTD Analysis'!C18),Budget!C19)</f>
        <v>25</v>
      </c>
      <c r="K27" s="149">
        <f t="shared" si="4"/>
        <v>25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2:15">
      <c r="F28" s="105" t="str">
        <f t="shared" si="5"/>
        <v/>
      </c>
      <c r="H28" s="129" t="str">
        <f>Budget!B20</f>
        <v>Other</v>
      </c>
      <c r="I28" s="147">
        <f t="shared" si="2"/>
        <v>0</v>
      </c>
      <c r="J28" s="148">
        <f>IF(Budget!D20="Yes",(2*Budget!C20)-('YTD Analysis'!C19),Budget!C20)</f>
        <v>0</v>
      </c>
      <c r="K28" s="149">
        <f t="shared" si="4"/>
        <v>0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2:15">
      <c r="F29" s="105" t="str">
        <f t="shared" si="5"/>
        <v/>
      </c>
      <c r="H29" s="129" t="str">
        <f>Budget!B21</f>
        <v>Travel</v>
      </c>
      <c r="I29" s="147">
        <f t="shared" si="2"/>
        <v>0</v>
      </c>
      <c r="J29" s="148">
        <f>IF(Budget!D21="Yes",(2*Budget!C21)-('YTD Analysis'!C20),Budget!C21)</f>
        <v>200</v>
      </c>
      <c r="K29" s="149">
        <f t="shared" si="4"/>
        <v>200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2:15">
      <c r="F30" s="105" t="str">
        <f t="shared" si="5"/>
        <v/>
      </c>
      <c r="H30" s="129" t="str">
        <f>Budget!B22</f>
        <v>Utilities</v>
      </c>
      <c r="I30" s="147">
        <f t="shared" si="2"/>
        <v>0</v>
      </c>
      <c r="J30" s="148">
        <f>IF(Budget!D22="Yes",(2*Budget!C22)-('YTD Analysis'!C21),Budget!C22)</f>
        <v>250</v>
      </c>
      <c r="K30" s="149">
        <f t="shared" si="4"/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2:15">
      <c r="F31" s="105" t="str">
        <f t="shared" si="5"/>
        <v/>
      </c>
      <c r="H31" s="129">
        <f>Budget!B23</f>
        <v>0</v>
      </c>
      <c r="I31" s="147">
        <f t="shared" si="2"/>
        <v>0</v>
      </c>
      <c r="J31" s="148">
        <f>IF(Budget!D23="Yes",(2*Budget!C23)-('YTD Analysis'!C22),Budget!C23)</f>
        <v>0</v>
      </c>
      <c r="K31" s="149">
        <f t="shared" si="4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2:15">
      <c r="F32" s="105" t="str">
        <f t="shared" si="5"/>
        <v/>
      </c>
      <c r="H32" s="129">
        <f>Budget!B24</f>
        <v>0</v>
      </c>
      <c r="I32" s="147">
        <f t="shared" si="2"/>
        <v>0</v>
      </c>
      <c r="J32" s="148">
        <f>IF(Budget!D24="Yes",(2*Budget!C24)-('YTD Analysis'!C23),Budget!C24)</f>
        <v>0</v>
      </c>
      <c r="K32" s="149">
        <f t="shared" si="4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05" t="str">
        <f t="shared" si="5"/>
        <v/>
      </c>
      <c r="H33" s="129">
        <f>Budget!B25</f>
        <v>0</v>
      </c>
      <c r="I33" s="147">
        <f t="shared" si="2"/>
        <v>0</v>
      </c>
      <c r="J33" s="148">
        <f>IF(Budget!D25="Yes",(2*Budget!C25)-('YTD Analysis'!C24),Budget!C25)</f>
        <v>0</v>
      </c>
      <c r="K33" s="149">
        <f t="shared" si="4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05" t="str">
        <f t="shared" si="5"/>
        <v/>
      </c>
      <c r="H34" s="129">
        <f>Budget!B26</f>
        <v>0</v>
      </c>
      <c r="I34" s="147">
        <f t="shared" si="2"/>
        <v>0</v>
      </c>
      <c r="J34" s="148">
        <f>IF(Budget!D26="Yes",(2*Budget!C26)-('YTD Analysis'!C25),Budget!C26)</f>
        <v>0</v>
      </c>
      <c r="K34" s="149">
        <f t="shared" si="4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05" t="str">
        <f t="shared" si="5"/>
        <v/>
      </c>
      <c r="H35" s="129">
        <f>Budget!B27</f>
        <v>0</v>
      </c>
      <c r="I35" s="147">
        <f t="shared" si="2"/>
        <v>0</v>
      </c>
      <c r="J35" s="148">
        <f>IF(Budget!D27="Yes",(2*Budget!C27)-('YTD Analysis'!C26),Budget!C27)</f>
        <v>0</v>
      </c>
      <c r="K35" s="149">
        <f t="shared" si="4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05" t="str">
        <f t="shared" si="5"/>
        <v/>
      </c>
      <c r="H36" s="129">
        <f>Budget!B28</f>
        <v>0</v>
      </c>
      <c r="I36" s="147">
        <f t="shared" si="2"/>
        <v>0</v>
      </c>
      <c r="J36" s="148">
        <f>IF(Budget!D28="Yes",(2*Budget!C28)-('YTD Analysis'!C27),Budget!C28)</f>
        <v>0</v>
      </c>
      <c r="K36" s="149">
        <f t="shared" si="4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05" t="str">
        <f t="shared" si="5"/>
        <v/>
      </c>
      <c r="H37" s="129">
        <f>Budget!B29</f>
        <v>0</v>
      </c>
      <c r="I37" s="147">
        <f t="shared" si="2"/>
        <v>0</v>
      </c>
      <c r="J37" s="148">
        <f>IF(Budget!D29="Yes",(2*Budget!C29)-('YTD Analysis'!C28),Budget!C29)</f>
        <v>0</v>
      </c>
      <c r="K37" s="149">
        <f t="shared" si="4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05" t="str">
        <f t="shared" si="5"/>
        <v/>
      </c>
      <c r="H38" s="129">
        <f>Budget!B30</f>
        <v>0</v>
      </c>
      <c r="I38" s="147">
        <f t="shared" si="2"/>
        <v>0</v>
      </c>
      <c r="J38" s="148">
        <f>IF(Budget!D30="Yes",(2*Budget!C30)-('YTD Analysis'!C29),Budget!C30)</f>
        <v>0</v>
      </c>
      <c r="K38" s="149">
        <f t="shared" si="4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05" t="str">
        <f t="shared" si="5"/>
        <v/>
      </c>
      <c r="H39" s="129">
        <f>Budget!B31</f>
        <v>0</v>
      </c>
      <c r="I39" s="147">
        <f t="shared" si="2"/>
        <v>0</v>
      </c>
      <c r="J39" s="148">
        <f>IF(Budget!D31="Yes",(2*Budget!C31)-('YTD Analysis'!C30),Budget!C31)</f>
        <v>0</v>
      </c>
      <c r="K39" s="149">
        <f t="shared" si="4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05" t="str">
        <f t="shared" si="5"/>
        <v/>
      </c>
      <c r="H40" s="129">
        <f>Budget!B32</f>
        <v>0</v>
      </c>
      <c r="I40" s="147">
        <f t="shared" si="2"/>
        <v>0</v>
      </c>
      <c r="J40" s="148">
        <f>IF(Budget!D32="Yes",(2*Budget!C32)-('YTD Analysis'!C31),Budget!C32)</f>
        <v>0</v>
      </c>
      <c r="K40" s="149">
        <f t="shared" si="4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05" t="str">
        <f t="shared" si="5"/>
        <v/>
      </c>
      <c r="H41" s="129">
        <f>Budget!B33</f>
        <v>0</v>
      </c>
      <c r="I41" s="147">
        <f t="shared" si="2"/>
        <v>0</v>
      </c>
      <c r="J41" s="148">
        <f>IF(Budget!D33="Yes",(2*Budget!C33)-('YTD Analysis'!C32),Budget!C33)</f>
        <v>0</v>
      </c>
      <c r="K41" s="149">
        <f t="shared" si="4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05" t="str">
        <f t="shared" si="5"/>
        <v/>
      </c>
      <c r="H42" s="152" t="s">
        <v>29</v>
      </c>
      <c r="I42" s="153">
        <f>SUM(I12:I41)</f>
        <v>0</v>
      </c>
      <c r="J42" s="145">
        <f>SUM(J12:J41)</f>
        <v>2320</v>
      </c>
      <c r="K42" s="154">
        <f>SUM(K12:K41)</f>
        <v>2320</v>
      </c>
    </row>
    <row r="43" spans="6:15">
      <c r="F43" s="105" t="str">
        <f t="shared" si="5"/>
        <v/>
      </c>
    </row>
    <row r="44" spans="6:15">
      <c r="F44" s="105" t="str">
        <f t="shared" si="5"/>
        <v/>
      </c>
    </row>
    <row r="45" spans="6:15">
      <c r="F45" s="105" t="str">
        <f t="shared" si="5"/>
        <v/>
      </c>
    </row>
    <row r="46" spans="6:15">
      <c r="F46" s="105" t="str">
        <f t="shared" si="5"/>
        <v/>
      </c>
    </row>
    <row r="47" spans="6:15">
      <c r="F47" s="105" t="str">
        <f t="shared" si="5"/>
        <v/>
      </c>
    </row>
    <row r="48" spans="6:15">
      <c r="F48" s="105" t="str">
        <f t="shared" si="5"/>
        <v/>
      </c>
    </row>
    <row r="49" spans="1:14" s="133" customFormat="1">
      <c r="A49" s="104"/>
      <c r="B49" s="122"/>
      <c r="C49" s="105"/>
      <c r="D49" s="106"/>
      <c r="E49" s="103"/>
      <c r="F49" s="105" t="str">
        <f t="shared" si="5"/>
        <v/>
      </c>
      <c r="G49" s="134"/>
      <c r="H49" s="2"/>
      <c r="I49" s="2"/>
      <c r="J49" s="2"/>
      <c r="K49" s="2"/>
      <c r="L49" s="2"/>
      <c r="M49" s="2"/>
      <c r="N49" s="128"/>
    </row>
    <row r="50" spans="1:14" s="133" customFormat="1">
      <c r="A50" s="104"/>
      <c r="B50" s="122"/>
      <c r="C50" s="105"/>
      <c r="D50" s="106"/>
      <c r="E50" s="103"/>
      <c r="F50" s="105" t="str">
        <f t="shared" si="5"/>
        <v/>
      </c>
      <c r="G50" s="134"/>
      <c r="H50" s="2"/>
      <c r="I50" s="2"/>
      <c r="J50" s="2"/>
      <c r="K50" s="2"/>
      <c r="L50" s="2"/>
      <c r="M50" s="2"/>
      <c r="N50" s="128"/>
    </row>
    <row r="51" spans="1:14" s="133" customFormat="1">
      <c r="A51" s="104"/>
      <c r="B51" s="122"/>
      <c r="C51" s="105"/>
      <c r="D51" s="106"/>
      <c r="E51" s="103"/>
      <c r="F51" s="105" t="str">
        <f t="shared" si="5"/>
        <v/>
      </c>
      <c r="G51" s="134"/>
      <c r="H51" s="2"/>
      <c r="I51" s="2"/>
      <c r="J51" s="2"/>
      <c r="K51" s="2"/>
      <c r="L51" s="2"/>
      <c r="M51" s="2"/>
      <c r="N51" s="128"/>
    </row>
    <row r="52" spans="1:14" s="133" customFormat="1">
      <c r="A52" s="104"/>
      <c r="B52" s="122"/>
      <c r="C52" s="105"/>
      <c r="D52" s="106"/>
      <c r="E52" s="103"/>
      <c r="F52" s="105" t="str">
        <f t="shared" si="5"/>
        <v/>
      </c>
      <c r="G52" s="134"/>
      <c r="H52" s="2"/>
      <c r="I52" s="2"/>
      <c r="J52" s="2"/>
      <c r="K52" s="2"/>
      <c r="L52" s="2"/>
      <c r="M52" s="2"/>
      <c r="N52" s="128"/>
    </row>
    <row r="53" spans="1:14" s="133" customFormat="1">
      <c r="A53" s="104"/>
      <c r="B53" s="122"/>
      <c r="C53" s="105"/>
      <c r="D53" s="106"/>
      <c r="E53" s="103"/>
      <c r="F53" s="105" t="str">
        <f t="shared" si="5"/>
        <v/>
      </c>
      <c r="G53" s="134"/>
      <c r="H53" s="2"/>
      <c r="I53" s="2"/>
      <c r="J53" s="2"/>
      <c r="K53" s="2"/>
      <c r="L53" s="2"/>
      <c r="M53" s="2"/>
      <c r="N53" s="128"/>
    </row>
    <row r="54" spans="1:14" s="133" customFormat="1">
      <c r="A54" s="104"/>
      <c r="B54" s="122"/>
      <c r="C54" s="105"/>
      <c r="D54" s="106"/>
      <c r="E54" s="103"/>
      <c r="F54" s="105" t="str">
        <f t="shared" si="5"/>
        <v/>
      </c>
      <c r="G54" s="134"/>
      <c r="H54" s="2"/>
      <c r="I54" s="2"/>
      <c r="J54" s="2"/>
      <c r="K54" s="2"/>
      <c r="L54" s="2"/>
      <c r="M54" s="2"/>
      <c r="N54" s="128"/>
    </row>
    <row r="55" spans="1:14" s="133" customFormat="1">
      <c r="A55" s="104"/>
      <c r="B55" s="122"/>
      <c r="C55" s="105"/>
      <c r="D55" s="106"/>
      <c r="E55" s="103"/>
      <c r="F55" s="105" t="str">
        <f t="shared" si="5"/>
        <v/>
      </c>
      <c r="G55" s="134"/>
      <c r="H55" s="2"/>
      <c r="I55" s="2"/>
      <c r="J55" s="2"/>
      <c r="K55" s="2"/>
      <c r="L55" s="2"/>
      <c r="M55" s="2"/>
      <c r="N55" s="128"/>
    </row>
    <row r="56" spans="1:14" s="133" customFormat="1">
      <c r="A56" s="104"/>
      <c r="B56" s="122"/>
      <c r="C56" s="105"/>
      <c r="D56" s="106"/>
      <c r="E56" s="103"/>
      <c r="F56" s="105" t="str">
        <f t="shared" si="5"/>
        <v/>
      </c>
      <c r="G56" s="134"/>
      <c r="H56" s="2"/>
      <c r="I56" s="2"/>
      <c r="J56" s="2"/>
      <c r="K56" s="2"/>
      <c r="L56" s="2"/>
      <c r="M56" s="2"/>
      <c r="N56" s="128"/>
    </row>
    <row r="57" spans="1:14" s="133" customFormat="1">
      <c r="A57" s="104"/>
      <c r="B57" s="122"/>
      <c r="C57" s="105"/>
      <c r="D57" s="106"/>
      <c r="E57" s="103"/>
      <c r="F57" s="105" t="str">
        <f t="shared" si="5"/>
        <v/>
      </c>
      <c r="G57" s="134"/>
      <c r="H57" s="2"/>
      <c r="I57" s="2"/>
      <c r="J57" s="2"/>
      <c r="K57" s="2"/>
      <c r="L57" s="2"/>
      <c r="M57" s="2"/>
      <c r="N57" s="128"/>
    </row>
    <row r="58" spans="1:14" s="133" customFormat="1">
      <c r="A58" s="104"/>
      <c r="B58" s="122"/>
      <c r="C58" s="105"/>
      <c r="D58" s="106"/>
      <c r="E58" s="103"/>
      <c r="F58" s="105" t="str">
        <f t="shared" si="5"/>
        <v/>
      </c>
      <c r="G58" s="134"/>
      <c r="H58" s="2"/>
      <c r="I58" s="2"/>
      <c r="J58" s="2"/>
      <c r="K58" s="2"/>
      <c r="L58" s="2"/>
      <c r="M58" s="2"/>
      <c r="N58" s="128"/>
    </row>
    <row r="59" spans="1:14" s="133" customFormat="1">
      <c r="A59" s="104"/>
      <c r="B59" s="122"/>
      <c r="C59" s="105"/>
      <c r="D59" s="106"/>
      <c r="E59" s="103"/>
      <c r="F59" s="105" t="str">
        <f t="shared" si="5"/>
        <v/>
      </c>
      <c r="G59" s="134"/>
      <c r="H59" s="2"/>
      <c r="I59" s="2"/>
      <c r="J59" s="2"/>
      <c r="K59" s="2"/>
      <c r="L59" s="2"/>
      <c r="M59" s="2"/>
      <c r="N59" s="128"/>
    </row>
    <row r="60" spans="1:14" s="133" customFormat="1">
      <c r="A60" s="104"/>
      <c r="B60" s="122"/>
      <c r="C60" s="105"/>
      <c r="D60" s="106"/>
      <c r="E60" s="103"/>
      <c r="F60" s="105" t="str">
        <f t="shared" si="5"/>
        <v/>
      </c>
      <c r="G60" s="134"/>
      <c r="H60" s="2"/>
      <c r="I60" s="2"/>
      <c r="J60" s="2"/>
      <c r="K60" s="2"/>
      <c r="L60" s="2"/>
      <c r="M60" s="2"/>
      <c r="N60" s="128"/>
    </row>
    <row r="61" spans="1:14" s="133" customFormat="1">
      <c r="A61" s="104"/>
      <c r="B61" s="122"/>
      <c r="C61" s="105"/>
      <c r="D61" s="106"/>
      <c r="E61" s="103"/>
      <c r="F61" s="105" t="str">
        <f t="shared" si="5"/>
        <v/>
      </c>
      <c r="G61" s="134"/>
      <c r="H61" s="2"/>
      <c r="I61" s="2"/>
      <c r="J61" s="2"/>
      <c r="K61" s="2"/>
      <c r="L61" s="2"/>
      <c r="M61" s="2"/>
      <c r="N61" s="128"/>
    </row>
    <row r="62" spans="1:14" s="133" customFormat="1">
      <c r="A62" s="104"/>
      <c r="B62" s="122"/>
      <c r="C62" s="105"/>
      <c r="D62" s="106"/>
      <c r="E62" s="103"/>
      <c r="F62" s="105" t="str">
        <f t="shared" si="5"/>
        <v/>
      </c>
      <c r="G62" s="134"/>
      <c r="H62" s="2"/>
      <c r="I62" s="2"/>
      <c r="J62" s="2"/>
      <c r="K62" s="2"/>
      <c r="L62" s="2"/>
      <c r="M62" s="2"/>
      <c r="N62" s="128"/>
    </row>
    <row r="63" spans="1:14" s="133" customFormat="1">
      <c r="A63" s="104"/>
      <c r="B63" s="122"/>
      <c r="C63" s="105"/>
      <c r="D63" s="106"/>
      <c r="E63" s="103"/>
      <c r="F63" s="105" t="str">
        <f t="shared" si="5"/>
        <v/>
      </c>
      <c r="G63" s="134"/>
      <c r="H63" s="2"/>
      <c r="I63" s="2"/>
      <c r="J63" s="2"/>
      <c r="K63" s="2"/>
      <c r="L63" s="2"/>
      <c r="M63" s="2"/>
      <c r="N63" s="128"/>
    </row>
    <row r="64" spans="1:14" s="133" customFormat="1">
      <c r="A64" s="104"/>
      <c r="B64" s="122"/>
      <c r="C64" s="105"/>
      <c r="D64" s="106"/>
      <c r="E64" s="103"/>
      <c r="F64" s="105" t="str">
        <f t="shared" si="5"/>
        <v/>
      </c>
      <c r="G64" s="134"/>
      <c r="H64" s="2"/>
      <c r="I64" s="2"/>
      <c r="J64" s="2"/>
      <c r="K64" s="2"/>
      <c r="L64" s="2"/>
      <c r="M64" s="2"/>
      <c r="N64" s="128"/>
    </row>
    <row r="65" spans="1:14" s="133" customFormat="1">
      <c r="A65" s="104"/>
      <c r="B65" s="122"/>
      <c r="C65" s="105"/>
      <c r="D65" s="106"/>
      <c r="E65" s="103"/>
      <c r="F65" s="105" t="str">
        <f t="shared" si="5"/>
        <v/>
      </c>
      <c r="G65" s="134"/>
      <c r="H65" s="2"/>
      <c r="I65" s="2"/>
      <c r="J65" s="2"/>
      <c r="K65" s="2"/>
      <c r="L65" s="2"/>
      <c r="M65" s="2"/>
      <c r="N65" s="128"/>
    </row>
    <row r="66" spans="1:14" s="133" customFormat="1">
      <c r="A66" s="104"/>
      <c r="B66" s="122"/>
      <c r="C66" s="105"/>
      <c r="D66" s="106"/>
      <c r="E66" s="103"/>
      <c r="F66" s="105" t="str">
        <f t="shared" si="5"/>
        <v/>
      </c>
      <c r="G66" s="134"/>
      <c r="H66" s="2"/>
      <c r="I66" s="2"/>
      <c r="J66" s="2"/>
      <c r="K66" s="2"/>
      <c r="L66" s="2"/>
      <c r="M66" s="2"/>
      <c r="N66" s="128"/>
    </row>
    <row r="67" spans="1:14" s="133" customFormat="1">
      <c r="A67" s="104"/>
      <c r="B67" s="122"/>
      <c r="C67" s="105"/>
      <c r="D67" s="106"/>
      <c r="E67" s="103"/>
      <c r="F67" s="105" t="str">
        <f t="shared" si="5"/>
        <v/>
      </c>
      <c r="G67" s="134"/>
      <c r="H67" s="2"/>
      <c r="I67" s="2"/>
      <c r="J67" s="2"/>
      <c r="K67" s="2"/>
      <c r="L67" s="2"/>
      <c r="M67" s="2"/>
      <c r="N67" s="128"/>
    </row>
    <row r="68" spans="1:14" s="133" customFormat="1">
      <c r="A68" s="104"/>
      <c r="B68" s="122"/>
      <c r="C68" s="105"/>
      <c r="D68" s="106"/>
      <c r="E68" s="103"/>
      <c r="F68" s="105" t="str">
        <f t="shared" si="5"/>
        <v/>
      </c>
      <c r="G68" s="134"/>
      <c r="H68" s="2"/>
      <c r="I68" s="2"/>
      <c r="J68" s="2"/>
      <c r="K68" s="2"/>
      <c r="L68" s="2"/>
      <c r="M68" s="2"/>
      <c r="N68" s="128"/>
    </row>
    <row r="69" spans="1:14" s="133" customFormat="1">
      <c r="A69" s="104"/>
      <c r="B69" s="122"/>
      <c r="C69" s="105"/>
      <c r="D69" s="106"/>
      <c r="E69" s="103"/>
      <c r="F69" s="105" t="str">
        <f t="shared" si="5"/>
        <v/>
      </c>
      <c r="G69" s="134"/>
      <c r="H69" s="2"/>
      <c r="I69" s="2"/>
      <c r="J69" s="2"/>
      <c r="K69" s="2"/>
      <c r="L69" s="2"/>
      <c r="M69" s="2"/>
      <c r="N69" s="128"/>
    </row>
    <row r="70" spans="1:14" s="133" customFormat="1">
      <c r="A70" s="104"/>
      <c r="B70" s="122"/>
      <c r="C70" s="105"/>
      <c r="D70" s="106"/>
      <c r="E70" s="103"/>
      <c r="F70" s="105" t="str">
        <f t="shared" si="5"/>
        <v/>
      </c>
      <c r="G70" s="134"/>
      <c r="H70" s="2"/>
      <c r="I70" s="2"/>
      <c r="J70" s="2"/>
      <c r="K70" s="2"/>
      <c r="L70" s="2"/>
      <c r="M70" s="2"/>
      <c r="N70" s="128"/>
    </row>
    <row r="71" spans="1:14" s="133" customFormat="1">
      <c r="A71" s="104"/>
      <c r="B71" s="122"/>
      <c r="C71" s="105"/>
      <c r="D71" s="106"/>
      <c r="E71" s="103"/>
      <c r="F71" s="105" t="str">
        <f t="shared" si="5"/>
        <v/>
      </c>
      <c r="G71" s="134"/>
      <c r="H71" s="2"/>
      <c r="I71" s="2"/>
      <c r="J71" s="2"/>
      <c r="K71" s="2"/>
      <c r="L71" s="2"/>
      <c r="M71" s="2"/>
      <c r="N71" s="128"/>
    </row>
    <row r="72" spans="1:14" s="133" customFormat="1">
      <c r="A72" s="104"/>
      <c r="B72" s="122"/>
      <c r="C72" s="105"/>
      <c r="D72" s="106"/>
      <c r="E72" s="103"/>
      <c r="F72" s="105" t="str">
        <f t="shared" si="5"/>
        <v/>
      </c>
      <c r="G72" s="134"/>
      <c r="H72" s="2"/>
      <c r="I72" s="2"/>
      <c r="J72" s="2"/>
      <c r="K72" s="2"/>
      <c r="L72" s="2"/>
      <c r="M72" s="2"/>
      <c r="N72" s="128"/>
    </row>
    <row r="73" spans="1:14" s="133" customFormat="1">
      <c r="A73" s="104"/>
      <c r="B73" s="122"/>
      <c r="C73" s="105"/>
      <c r="D73" s="106"/>
      <c r="E73" s="103"/>
      <c r="F73" s="105" t="str">
        <f t="shared" si="5"/>
        <v/>
      </c>
      <c r="G73" s="134"/>
      <c r="H73" s="2"/>
      <c r="I73" s="2"/>
      <c r="J73" s="2"/>
      <c r="K73" s="2"/>
      <c r="L73" s="2"/>
      <c r="M73" s="2"/>
      <c r="N73" s="128"/>
    </row>
    <row r="74" spans="1:14" s="133" customFormat="1">
      <c r="A74" s="104"/>
      <c r="B74" s="122"/>
      <c r="C74" s="105"/>
      <c r="D74" s="106"/>
      <c r="E74" s="103"/>
      <c r="F74" s="105" t="str">
        <f t="shared" si="5"/>
        <v/>
      </c>
      <c r="G74" s="134"/>
      <c r="H74" s="2"/>
      <c r="I74" s="2"/>
      <c r="J74" s="2"/>
      <c r="K74" s="2"/>
      <c r="L74" s="2"/>
      <c r="M74" s="2"/>
      <c r="N74" s="128"/>
    </row>
    <row r="75" spans="1:14" s="133" customFormat="1">
      <c r="A75" s="104"/>
      <c r="B75" s="122"/>
      <c r="C75" s="105"/>
      <c r="D75" s="106"/>
      <c r="E75" s="103"/>
      <c r="F75" s="105" t="str">
        <f t="shared" si="5"/>
        <v/>
      </c>
      <c r="G75" s="134"/>
      <c r="H75" s="2"/>
      <c r="I75" s="2"/>
      <c r="J75" s="2"/>
      <c r="K75" s="2"/>
      <c r="L75" s="2"/>
      <c r="M75" s="2"/>
      <c r="N75" s="128"/>
    </row>
    <row r="76" spans="1:14" s="133" customFormat="1">
      <c r="A76" s="104"/>
      <c r="B76" s="122"/>
      <c r="C76" s="105"/>
      <c r="D76" s="106"/>
      <c r="E76" s="103"/>
      <c r="F76" s="105" t="str">
        <f t="shared" si="5"/>
        <v/>
      </c>
      <c r="G76" s="134"/>
      <c r="H76" s="2"/>
      <c r="I76" s="2"/>
      <c r="J76" s="2"/>
      <c r="K76" s="2"/>
      <c r="L76" s="2"/>
      <c r="M76" s="2"/>
      <c r="N76" s="128"/>
    </row>
    <row r="77" spans="1:14" s="133" customFormat="1">
      <c r="A77" s="104"/>
      <c r="B77" s="122"/>
      <c r="C77" s="105"/>
      <c r="D77" s="106"/>
      <c r="E77" s="103"/>
      <c r="F77" s="105" t="str">
        <f t="shared" si="5"/>
        <v/>
      </c>
      <c r="G77" s="134"/>
      <c r="H77" s="2"/>
      <c r="I77" s="2"/>
      <c r="J77" s="2"/>
      <c r="K77" s="2"/>
      <c r="L77" s="2"/>
      <c r="M77" s="2"/>
      <c r="N77" s="128"/>
    </row>
    <row r="78" spans="1:14" s="133" customFormat="1">
      <c r="A78" s="104"/>
      <c r="B78" s="122"/>
      <c r="C78" s="105"/>
      <c r="D78" s="106"/>
      <c r="E78" s="103"/>
      <c r="F78" s="105" t="str">
        <f t="shared" si="5"/>
        <v/>
      </c>
      <c r="G78" s="134"/>
      <c r="H78" s="2"/>
      <c r="I78" s="2"/>
      <c r="J78" s="2"/>
      <c r="K78" s="2"/>
      <c r="L78" s="2"/>
      <c r="M78" s="2"/>
      <c r="N78" s="128"/>
    </row>
    <row r="79" spans="1:14" s="133" customFormat="1">
      <c r="A79" s="104"/>
      <c r="B79" s="122"/>
      <c r="C79" s="105"/>
      <c r="D79" s="106"/>
      <c r="E79" s="103"/>
      <c r="F79" s="105" t="str">
        <f t="shared" si="5"/>
        <v/>
      </c>
      <c r="G79" s="134"/>
      <c r="H79" s="2"/>
      <c r="I79" s="2"/>
      <c r="J79" s="2"/>
      <c r="K79" s="2"/>
      <c r="L79" s="2"/>
      <c r="M79" s="2"/>
      <c r="N79" s="128"/>
    </row>
    <row r="80" spans="1:14" s="133" customFormat="1">
      <c r="A80" s="104"/>
      <c r="B80" s="122"/>
      <c r="C80" s="105"/>
      <c r="D80" s="106"/>
      <c r="E80" s="103"/>
      <c r="F80" s="105" t="str">
        <f t="shared" si="5"/>
        <v/>
      </c>
      <c r="G80" s="134"/>
      <c r="H80" s="2"/>
      <c r="I80" s="2"/>
      <c r="J80" s="2"/>
      <c r="K80" s="2"/>
      <c r="L80" s="2"/>
      <c r="M80" s="2"/>
      <c r="N80" s="128"/>
    </row>
    <row r="81" spans="1:14" s="133" customFormat="1">
      <c r="A81" s="104"/>
      <c r="B81" s="122"/>
      <c r="C81" s="105"/>
      <c r="D81" s="106"/>
      <c r="E81" s="103"/>
      <c r="F81" s="105" t="str">
        <f t="shared" si="5"/>
        <v/>
      </c>
      <c r="G81" s="134"/>
      <c r="H81" s="2"/>
      <c r="I81" s="2"/>
      <c r="J81" s="2"/>
      <c r="K81" s="2"/>
      <c r="L81" s="2"/>
      <c r="M81" s="2"/>
      <c r="N81" s="128"/>
    </row>
    <row r="82" spans="1:14" s="133" customFormat="1">
      <c r="A82" s="104"/>
      <c r="B82" s="122"/>
      <c r="C82" s="105"/>
      <c r="D82" s="106"/>
      <c r="E82" s="103"/>
      <c r="F82" s="105" t="str">
        <f t="shared" si="5"/>
        <v/>
      </c>
      <c r="G82" s="134"/>
      <c r="H82" s="2"/>
      <c r="I82" s="2"/>
      <c r="J82" s="2"/>
      <c r="K82" s="2"/>
      <c r="L82" s="2"/>
      <c r="M82" s="2"/>
      <c r="N82" s="128"/>
    </row>
    <row r="83" spans="1:14" s="133" customFormat="1">
      <c r="A83" s="104"/>
      <c r="B83" s="122"/>
      <c r="C83" s="105"/>
      <c r="D83" s="106"/>
      <c r="E83" s="103"/>
      <c r="F83" s="105" t="str">
        <f t="shared" si="5"/>
        <v/>
      </c>
      <c r="G83" s="134"/>
      <c r="H83" s="2"/>
      <c r="I83" s="2"/>
      <c r="J83" s="2"/>
      <c r="K83" s="2"/>
      <c r="L83" s="2"/>
      <c r="M83" s="2"/>
      <c r="N83" s="128"/>
    </row>
    <row r="84" spans="1:14" s="133" customFormat="1">
      <c r="A84" s="104"/>
      <c r="B84" s="122"/>
      <c r="C84" s="105"/>
      <c r="D84" s="106"/>
      <c r="E84" s="103"/>
      <c r="F84" s="105" t="str">
        <f t="shared" ref="F84:F147" si="6">B84&amp;C84</f>
        <v/>
      </c>
      <c r="G84" s="134"/>
      <c r="H84" s="2"/>
      <c r="I84" s="2"/>
      <c r="J84" s="2"/>
      <c r="K84" s="2"/>
      <c r="L84" s="2"/>
      <c r="M84" s="2"/>
      <c r="N84" s="128"/>
    </row>
    <row r="85" spans="1:14" s="133" customFormat="1">
      <c r="A85" s="104"/>
      <c r="B85" s="122"/>
      <c r="C85" s="105"/>
      <c r="D85" s="106"/>
      <c r="E85" s="103"/>
      <c r="F85" s="105" t="str">
        <f t="shared" si="6"/>
        <v/>
      </c>
      <c r="G85" s="134"/>
      <c r="H85" s="2"/>
      <c r="I85" s="2"/>
      <c r="J85" s="2"/>
      <c r="K85" s="2"/>
      <c r="L85" s="2"/>
      <c r="M85" s="2"/>
      <c r="N85" s="128"/>
    </row>
    <row r="86" spans="1:14" s="133" customFormat="1">
      <c r="A86" s="104"/>
      <c r="B86" s="122"/>
      <c r="C86" s="105"/>
      <c r="D86" s="106"/>
      <c r="E86" s="103"/>
      <c r="F86" s="105" t="str">
        <f t="shared" si="6"/>
        <v/>
      </c>
      <c r="G86" s="134"/>
      <c r="H86" s="2"/>
      <c r="I86" s="2"/>
      <c r="J86" s="2"/>
      <c r="K86" s="2"/>
      <c r="L86" s="2"/>
      <c r="M86" s="2"/>
      <c r="N86" s="128"/>
    </row>
    <row r="87" spans="1:14" s="133" customFormat="1">
      <c r="A87" s="104"/>
      <c r="B87" s="122"/>
      <c r="C87" s="105"/>
      <c r="D87" s="106"/>
      <c r="E87" s="103"/>
      <c r="F87" s="105" t="str">
        <f t="shared" si="6"/>
        <v/>
      </c>
      <c r="G87" s="134"/>
      <c r="H87" s="2"/>
      <c r="I87" s="2"/>
      <c r="J87" s="2"/>
      <c r="K87" s="2"/>
      <c r="L87" s="2"/>
      <c r="M87" s="2"/>
      <c r="N87" s="128"/>
    </row>
    <row r="88" spans="1:14" s="133" customFormat="1">
      <c r="A88" s="104"/>
      <c r="B88" s="122"/>
      <c r="C88" s="105"/>
      <c r="D88" s="106"/>
      <c r="E88" s="103"/>
      <c r="F88" s="105" t="str">
        <f t="shared" si="6"/>
        <v/>
      </c>
      <c r="G88" s="134"/>
      <c r="H88" s="2"/>
      <c r="I88" s="2"/>
      <c r="J88" s="2"/>
      <c r="K88" s="2"/>
      <c r="L88" s="2"/>
      <c r="M88" s="2"/>
      <c r="N88" s="128"/>
    </row>
    <row r="89" spans="1:14" s="133" customFormat="1">
      <c r="A89" s="104"/>
      <c r="B89" s="122"/>
      <c r="C89" s="105"/>
      <c r="D89" s="106"/>
      <c r="E89" s="103"/>
      <c r="F89" s="105" t="str">
        <f t="shared" si="6"/>
        <v/>
      </c>
      <c r="G89" s="134"/>
      <c r="H89" s="2"/>
      <c r="I89" s="2"/>
      <c r="J89" s="2"/>
      <c r="K89" s="2"/>
      <c r="L89" s="2"/>
      <c r="M89" s="2"/>
      <c r="N89" s="128"/>
    </row>
    <row r="90" spans="1:14" s="133" customFormat="1">
      <c r="A90" s="104"/>
      <c r="B90" s="122"/>
      <c r="C90" s="105"/>
      <c r="D90" s="106"/>
      <c r="E90" s="103"/>
      <c r="F90" s="105" t="str">
        <f t="shared" si="6"/>
        <v/>
      </c>
      <c r="G90" s="134"/>
      <c r="H90" s="2"/>
      <c r="I90" s="2"/>
      <c r="J90" s="2"/>
      <c r="K90" s="2"/>
      <c r="L90" s="2"/>
      <c r="M90" s="2"/>
      <c r="N90" s="128"/>
    </row>
    <row r="91" spans="1:14" s="133" customFormat="1">
      <c r="A91" s="104"/>
      <c r="B91" s="122"/>
      <c r="C91" s="105"/>
      <c r="D91" s="106"/>
      <c r="E91" s="103"/>
      <c r="F91" s="105" t="str">
        <f t="shared" si="6"/>
        <v/>
      </c>
      <c r="G91" s="134"/>
      <c r="H91" s="2"/>
      <c r="I91" s="2"/>
      <c r="J91" s="2"/>
      <c r="K91" s="2"/>
      <c r="L91" s="2"/>
      <c r="M91" s="2"/>
      <c r="N91" s="128"/>
    </row>
    <row r="92" spans="1:14" s="133" customFormat="1">
      <c r="A92" s="104"/>
      <c r="B92" s="122"/>
      <c r="C92" s="105"/>
      <c r="D92" s="106"/>
      <c r="E92" s="103"/>
      <c r="F92" s="105" t="str">
        <f t="shared" si="6"/>
        <v/>
      </c>
      <c r="G92" s="134"/>
      <c r="H92" s="2"/>
      <c r="I92" s="2"/>
      <c r="J92" s="2"/>
      <c r="K92" s="2"/>
      <c r="L92" s="2"/>
      <c r="M92" s="2"/>
      <c r="N92" s="128"/>
    </row>
    <row r="93" spans="1:14" s="133" customFormat="1">
      <c r="A93" s="104"/>
      <c r="B93" s="122"/>
      <c r="C93" s="105"/>
      <c r="D93" s="106"/>
      <c r="E93" s="103"/>
      <c r="F93" s="105" t="str">
        <f t="shared" si="6"/>
        <v/>
      </c>
      <c r="G93" s="134"/>
      <c r="H93" s="2"/>
      <c r="I93" s="2"/>
      <c r="J93" s="2"/>
      <c r="K93" s="2"/>
      <c r="L93" s="2"/>
      <c r="M93" s="2"/>
      <c r="N93" s="128"/>
    </row>
    <row r="94" spans="1:14" s="133" customFormat="1">
      <c r="A94" s="104"/>
      <c r="B94" s="122"/>
      <c r="C94" s="105"/>
      <c r="D94" s="106"/>
      <c r="E94" s="103"/>
      <c r="F94" s="105" t="str">
        <f t="shared" si="6"/>
        <v/>
      </c>
      <c r="G94" s="134"/>
      <c r="H94" s="2"/>
      <c r="I94" s="2"/>
      <c r="J94" s="2"/>
      <c r="K94" s="2"/>
      <c r="L94" s="2"/>
      <c r="M94" s="2"/>
      <c r="N94" s="128"/>
    </row>
    <row r="95" spans="1:14" s="133" customFormat="1">
      <c r="A95" s="104"/>
      <c r="B95" s="122"/>
      <c r="C95" s="105"/>
      <c r="D95" s="106"/>
      <c r="E95" s="103"/>
      <c r="F95" s="105" t="str">
        <f t="shared" si="6"/>
        <v/>
      </c>
      <c r="G95" s="134"/>
      <c r="H95" s="2"/>
      <c r="I95" s="2"/>
      <c r="J95" s="2"/>
      <c r="K95" s="2"/>
      <c r="L95" s="2"/>
      <c r="M95" s="2"/>
      <c r="N95" s="128"/>
    </row>
    <row r="96" spans="1:14" s="133" customFormat="1">
      <c r="A96" s="104"/>
      <c r="B96" s="122"/>
      <c r="C96" s="105"/>
      <c r="D96" s="106"/>
      <c r="E96" s="103"/>
      <c r="F96" s="105" t="str">
        <f t="shared" si="6"/>
        <v/>
      </c>
      <c r="G96" s="134"/>
      <c r="H96" s="2"/>
      <c r="I96" s="2"/>
      <c r="J96" s="2"/>
      <c r="K96" s="2"/>
      <c r="L96" s="2"/>
      <c r="M96" s="2"/>
      <c r="N96" s="128"/>
    </row>
    <row r="97" spans="1:14" s="133" customFormat="1">
      <c r="A97" s="104"/>
      <c r="B97" s="122"/>
      <c r="C97" s="105"/>
      <c r="D97" s="106"/>
      <c r="E97" s="103"/>
      <c r="F97" s="105" t="str">
        <f t="shared" si="6"/>
        <v/>
      </c>
      <c r="G97" s="134"/>
      <c r="H97" s="2"/>
      <c r="I97" s="2"/>
      <c r="J97" s="2"/>
      <c r="K97" s="2"/>
      <c r="L97" s="2"/>
      <c r="M97" s="2"/>
      <c r="N97" s="128"/>
    </row>
    <row r="98" spans="1:14" s="133" customFormat="1">
      <c r="A98" s="104"/>
      <c r="B98" s="122"/>
      <c r="C98" s="105"/>
      <c r="D98" s="106"/>
      <c r="E98" s="103"/>
      <c r="F98" s="105" t="str">
        <f t="shared" si="6"/>
        <v/>
      </c>
      <c r="G98" s="134"/>
      <c r="H98" s="2"/>
      <c r="I98" s="2"/>
      <c r="J98" s="2"/>
      <c r="K98" s="2"/>
      <c r="L98" s="2"/>
      <c r="M98" s="2"/>
      <c r="N98" s="128"/>
    </row>
    <row r="99" spans="1:14" s="133" customFormat="1">
      <c r="A99" s="104"/>
      <c r="B99" s="122"/>
      <c r="C99" s="105"/>
      <c r="D99" s="106"/>
      <c r="E99" s="103"/>
      <c r="F99" s="105" t="str">
        <f t="shared" si="6"/>
        <v/>
      </c>
      <c r="G99" s="134"/>
      <c r="H99" s="2"/>
      <c r="I99" s="2"/>
      <c r="J99" s="2"/>
      <c r="K99" s="2"/>
      <c r="L99" s="2"/>
      <c r="M99" s="2"/>
      <c r="N99" s="128"/>
    </row>
    <row r="100" spans="1:14" s="133" customFormat="1">
      <c r="A100" s="104"/>
      <c r="B100" s="122"/>
      <c r="C100" s="105"/>
      <c r="D100" s="106"/>
      <c r="E100" s="103"/>
      <c r="F100" s="105" t="str">
        <f t="shared" si="6"/>
        <v/>
      </c>
      <c r="G100" s="134"/>
      <c r="H100" s="2"/>
      <c r="I100" s="2"/>
      <c r="J100" s="2"/>
      <c r="K100" s="2"/>
      <c r="L100" s="2"/>
      <c r="M100" s="2"/>
      <c r="N100" s="128"/>
    </row>
    <row r="101" spans="1:14" s="133" customFormat="1">
      <c r="A101" s="104"/>
      <c r="B101" s="122"/>
      <c r="C101" s="105"/>
      <c r="D101" s="106"/>
      <c r="E101" s="103"/>
      <c r="F101" s="105" t="str">
        <f t="shared" si="6"/>
        <v/>
      </c>
      <c r="G101" s="134"/>
      <c r="H101" s="2"/>
      <c r="I101" s="2"/>
      <c r="J101" s="2"/>
      <c r="K101" s="2"/>
      <c r="L101" s="2"/>
      <c r="M101" s="2"/>
      <c r="N101" s="128"/>
    </row>
    <row r="102" spans="1:14" s="133" customFormat="1">
      <c r="A102" s="104"/>
      <c r="B102" s="122"/>
      <c r="C102" s="105"/>
      <c r="D102" s="106"/>
      <c r="E102" s="103"/>
      <c r="F102" s="105" t="str">
        <f t="shared" si="6"/>
        <v/>
      </c>
      <c r="G102" s="134"/>
      <c r="H102" s="2"/>
      <c r="I102" s="2"/>
      <c r="J102" s="2"/>
      <c r="K102" s="2"/>
      <c r="L102" s="2"/>
      <c r="M102" s="2"/>
      <c r="N102" s="128"/>
    </row>
    <row r="103" spans="1:14" s="133" customFormat="1">
      <c r="A103" s="104"/>
      <c r="B103" s="122"/>
      <c r="C103" s="105"/>
      <c r="D103" s="106"/>
      <c r="E103" s="103"/>
      <c r="F103" s="105" t="str">
        <f t="shared" si="6"/>
        <v/>
      </c>
      <c r="G103" s="134"/>
      <c r="H103" s="2"/>
      <c r="I103" s="2"/>
      <c r="J103" s="2"/>
      <c r="K103" s="2"/>
      <c r="L103" s="2"/>
      <c r="M103" s="2"/>
      <c r="N103" s="128"/>
    </row>
    <row r="104" spans="1:14" s="133" customFormat="1">
      <c r="A104" s="104"/>
      <c r="B104" s="122"/>
      <c r="C104" s="105"/>
      <c r="D104" s="106"/>
      <c r="E104" s="103"/>
      <c r="F104" s="105" t="str">
        <f t="shared" si="6"/>
        <v/>
      </c>
      <c r="G104" s="134"/>
      <c r="H104" s="2"/>
      <c r="I104" s="2"/>
      <c r="J104" s="2"/>
      <c r="K104" s="2"/>
      <c r="L104" s="2"/>
      <c r="M104" s="2"/>
      <c r="N104" s="128"/>
    </row>
    <row r="105" spans="1:14" s="133" customFormat="1">
      <c r="A105" s="104"/>
      <c r="B105" s="122"/>
      <c r="C105" s="105"/>
      <c r="D105" s="106"/>
      <c r="E105" s="103"/>
      <c r="F105" s="105" t="str">
        <f t="shared" si="6"/>
        <v/>
      </c>
      <c r="G105" s="134"/>
      <c r="H105" s="2"/>
      <c r="I105" s="2"/>
      <c r="J105" s="2"/>
      <c r="K105" s="2"/>
      <c r="L105" s="2"/>
      <c r="M105" s="2"/>
      <c r="N105" s="128"/>
    </row>
    <row r="106" spans="1:14" s="133" customFormat="1">
      <c r="A106" s="104"/>
      <c r="B106" s="122"/>
      <c r="C106" s="105"/>
      <c r="D106" s="106"/>
      <c r="E106" s="103"/>
      <c r="F106" s="105" t="str">
        <f t="shared" si="6"/>
        <v/>
      </c>
      <c r="G106" s="134"/>
      <c r="H106" s="2"/>
      <c r="I106" s="2"/>
      <c r="J106" s="2"/>
      <c r="K106" s="2"/>
      <c r="L106" s="2"/>
      <c r="M106" s="2"/>
      <c r="N106" s="128"/>
    </row>
    <row r="107" spans="1:14" s="133" customFormat="1">
      <c r="A107" s="104"/>
      <c r="B107" s="122"/>
      <c r="C107" s="105"/>
      <c r="D107" s="106"/>
      <c r="E107" s="103"/>
      <c r="F107" s="105" t="str">
        <f t="shared" si="6"/>
        <v/>
      </c>
      <c r="G107" s="134"/>
      <c r="H107" s="2"/>
      <c r="I107" s="2"/>
      <c r="J107" s="2"/>
      <c r="K107" s="2"/>
      <c r="L107" s="2"/>
      <c r="M107" s="2"/>
      <c r="N107" s="128"/>
    </row>
    <row r="108" spans="1:14" s="133" customFormat="1">
      <c r="A108" s="104"/>
      <c r="B108" s="122"/>
      <c r="C108" s="105"/>
      <c r="D108" s="106"/>
      <c r="E108" s="103"/>
      <c r="F108" s="105" t="str">
        <f t="shared" si="6"/>
        <v/>
      </c>
      <c r="G108" s="134"/>
      <c r="H108" s="2"/>
      <c r="I108" s="2"/>
      <c r="J108" s="2"/>
      <c r="K108" s="2"/>
      <c r="L108" s="2"/>
      <c r="M108" s="2"/>
      <c r="N108" s="128"/>
    </row>
    <row r="109" spans="1:14" s="133" customFormat="1">
      <c r="A109" s="104"/>
      <c r="B109" s="122"/>
      <c r="C109" s="105"/>
      <c r="D109" s="106"/>
      <c r="E109" s="103"/>
      <c r="F109" s="105" t="str">
        <f t="shared" si="6"/>
        <v/>
      </c>
      <c r="G109" s="134"/>
      <c r="H109" s="2"/>
      <c r="I109" s="2"/>
      <c r="J109" s="2"/>
      <c r="K109" s="2"/>
      <c r="L109" s="2"/>
      <c r="M109" s="2"/>
      <c r="N109" s="128"/>
    </row>
    <row r="110" spans="1:14" s="133" customFormat="1">
      <c r="A110" s="104"/>
      <c r="B110" s="122"/>
      <c r="C110" s="105"/>
      <c r="D110" s="106"/>
      <c r="E110" s="103"/>
      <c r="F110" s="105" t="str">
        <f t="shared" si="6"/>
        <v/>
      </c>
      <c r="G110" s="134"/>
      <c r="H110" s="2"/>
      <c r="I110" s="2"/>
      <c r="J110" s="2"/>
      <c r="K110" s="2"/>
      <c r="L110" s="2"/>
      <c r="M110" s="2"/>
      <c r="N110" s="128"/>
    </row>
    <row r="111" spans="1:14" s="133" customFormat="1">
      <c r="A111" s="104"/>
      <c r="B111" s="122"/>
      <c r="C111" s="105"/>
      <c r="D111" s="106"/>
      <c r="E111" s="103"/>
      <c r="F111" s="105" t="str">
        <f t="shared" si="6"/>
        <v/>
      </c>
      <c r="G111" s="134"/>
      <c r="H111" s="2"/>
      <c r="I111" s="2"/>
      <c r="J111" s="2"/>
      <c r="K111" s="2"/>
      <c r="L111" s="2"/>
      <c r="M111" s="2"/>
      <c r="N111" s="128"/>
    </row>
    <row r="112" spans="1:14" s="133" customFormat="1">
      <c r="A112" s="104"/>
      <c r="B112" s="122"/>
      <c r="C112" s="105"/>
      <c r="D112" s="106"/>
      <c r="E112" s="103"/>
      <c r="F112" s="105" t="str">
        <f t="shared" si="6"/>
        <v/>
      </c>
      <c r="G112" s="134"/>
      <c r="H112" s="2"/>
      <c r="I112" s="2"/>
      <c r="J112" s="2"/>
      <c r="K112" s="2"/>
      <c r="L112" s="2"/>
      <c r="M112" s="2"/>
      <c r="N112" s="128"/>
    </row>
    <row r="113" spans="1:14" s="133" customFormat="1">
      <c r="A113" s="104"/>
      <c r="B113" s="122"/>
      <c r="C113" s="105"/>
      <c r="D113" s="106"/>
      <c r="E113" s="103"/>
      <c r="F113" s="105" t="str">
        <f t="shared" si="6"/>
        <v/>
      </c>
      <c r="G113" s="134"/>
      <c r="H113" s="2"/>
      <c r="I113" s="2"/>
      <c r="J113" s="2"/>
      <c r="K113" s="2"/>
      <c r="L113" s="2"/>
      <c r="M113" s="2"/>
      <c r="N113" s="128"/>
    </row>
    <row r="114" spans="1:14" s="133" customFormat="1">
      <c r="A114" s="104"/>
      <c r="B114" s="122"/>
      <c r="C114" s="105"/>
      <c r="D114" s="106"/>
      <c r="E114" s="103"/>
      <c r="F114" s="105" t="str">
        <f t="shared" si="6"/>
        <v/>
      </c>
      <c r="G114" s="134"/>
      <c r="H114" s="2"/>
      <c r="I114" s="2"/>
      <c r="J114" s="2"/>
      <c r="K114" s="2"/>
      <c r="L114" s="2"/>
      <c r="M114" s="2"/>
      <c r="N114" s="128"/>
    </row>
    <row r="115" spans="1:14" s="133" customFormat="1">
      <c r="A115" s="104"/>
      <c r="B115" s="122"/>
      <c r="C115" s="105"/>
      <c r="D115" s="106"/>
      <c r="E115" s="103"/>
      <c r="F115" s="105" t="str">
        <f t="shared" si="6"/>
        <v/>
      </c>
      <c r="G115" s="134"/>
      <c r="H115" s="2"/>
      <c r="I115" s="2"/>
      <c r="J115" s="2"/>
      <c r="K115" s="2"/>
      <c r="L115" s="2"/>
      <c r="M115" s="2"/>
      <c r="N115" s="128"/>
    </row>
    <row r="116" spans="1:14" s="133" customFormat="1">
      <c r="A116" s="104"/>
      <c r="B116" s="122"/>
      <c r="C116" s="105"/>
      <c r="D116" s="106"/>
      <c r="E116" s="103"/>
      <c r="F116" s="105" t="str">
        <f t="shared" si="6"/>
        <v/>
      </c>
      <c r="G116" s="134"/>
      <c r="H116" s="2"/>
      <c r="I116" s="2"/>
      <c r="J116" s="2"/>
      <c r="K116" s="2"/>
      <c r="L116" s="2"/>
      <c r="M116" s="2"/>
      <c r="N116" s="128"/>
    </row>
    <row r="117" spans="1:14" s="133" customFormat="1">
      <c r="A117" s="104"/>
      <c r="B117" s="122"/>
      <c r="C117" s="105"/>
      <c r="D117" s="106"/>
      <c r="E117" s="103"/>
      <c r="F117" s="105" t="str">
        <f t="shared" si="6"/>
        <v/>
      </c>
      <c r="G117" s="134"/>
      <c r="H117" s="2"/>
      <c r="I117" s="2"/>
      <c r="J117" s="2"/>
      <c r="K117" s="2"/>
      <c r="L117" s="2"/>
      <c r="M117" s="2"/>
      <c r="N117" s="128"/>
    </row>
    <row r="118" spans="1:14" s="133" customFormat="1">
      <c r="A118" s="104"/>
      <c r="B118" s="122"/>
      <c r="C118" s="105"/>
      <c r="D118" s="106"/>
      <c r="E118" s="103"/>
      <c r="F118" s="105" t="str">
        <f t="shared" si="6"/>
        <v/>
      </c>
      <c r="G118" s="134"/>
      <c r="H118" s="2"/>
      <c r="I118" s="2"/>
      <c r="J118" s="2"/>
      <c r="K118" s="2"/>
      <c r="L118" s="2"/>
      <c r="M118" s="2"/>
      <c r="N118" s="128"/>
    </row>
    <row r="119" spans="1:14" s="133" customFormat="1">
      <c r="A119" s="104"/>
      <c r="B119" s="122"/>
      <c r="C119" s="105"/>
      <c r="D119" s="106"/>
      <c r="E119" s="103"/>
      <c r="F119" s="105" t="str">
        <f t="shared" si="6"/>
        <v/>
      </c>
      <c r="G119" s="134"/>
      <c r="H119" s="2"/>
      <c r="I119" s="2"/>
      <c r="J119" s="2"/>
      <c r="K119" s="2"/>
      <c r="L119" s="2"/>
      <c r="M119" s="2"/>
      <c r="N119" s="128"/>
    </row>
    <row r="120" spans="1:14" s="133" customFormat="1">
      <c r="A120" s="104"/>
      <c r="B120" s="122"/>
      <c r="C120" s="105"/>
      <c r="D120" s="106"/>
      <c r="E120" s="103"/>
      <c r="F120" s="105" t="str">
        <f t="shared" si="6"/>
        <v/>
      </c>
      <c r="G120" s="134"/>
      <c r="H120" s="2"/>
      <c r="I120" s="2"/>
      <c r="J120" s="2"/>
      <c r="K120" s="2"/>
      <c r="L120" s="2"/>
      <c r="M120" s="2"/>
      <c r="N120" s="128"/>
    </row>
    <row r="121" spans="1:14" s="133" customFormat="1">
      <c r="A121" s="104"/>
      <c r="B121" s="122"/>
      <c r="C121" s="105"/>
      <c r="D121" s="106"/>
      <c r="E121" s="103"/>
      <c r="F121" s="105" t="str">
        <f t="shared" si="6"/>
        <v/>
      </c>
      <c r="G121" s="134"/>
      <c r="H121" s="2"/>
      <c r="I121" s="2"/>
      <c r="J121" s="2"/>
      <c r="K121" s="2"/>
      <c r="L121" s="2"/>
      <c r="M121" s="2"/>
      <c r="N121" s="128"/>
    </row>
    <row r="122" spans="1:14" s="133" customFormat="1">
      <c r="A122" s="104"/>
      <c r="B122" s="122"/>
      <c r="C122" s="105"/>
      <c r="D122" s="106"/>
      <c r="E122" s="103"/>
      <c r="F122" s="105" t="str">
        <f t="shared" si="6"/>
        <v/>
      </c>
      <c r="G122" s="134"/>
      <c r="H122" s="2"/>
      <c r="I122" s="2"/>
      <c r="J122" s="2"/>
      <c r="K122" s="2"/>
      <c r="L122" s="2"/>
      <c r="M122" s="2"/>
      <c r="N122" s="128"/>
    </row>
    <row r="123" spans="1:14" s="133" customFormat="1">
      <c r="A123" s="104"/>
      <c r="B123" s="122"/>
      <c r="C123" s="105"/>
      <c r="D123" s="106"/>
      <c r="E123" s="103"/>
      <c r="F123" s="105" t="str">
        <f t="shared" si="6"/>
        <v/>
      </c>
      <c r="G123" s="134"/>
      <c r="H123" s="2"/>
      <c r="I123" s="2"/>
      <c r="J123" s="2"/>
      <c r="K123" s="2"/>
      <c r="L123" s="2"/>
      <c r="M123" s="2"/>
      <c r="N123" s="128"/>
    </row>
    <row r="124" spans="1:14" s="133" customFormat="1">
      <c r="A124" s="104"/>
      <c r="B124" s="122"/>
      <c r="C124" s="105"/>
      <c r="D124" s="106"/>
      <c r="E124" s="103"/>
      <c r="F124" s="105" t="str">
        <f t="shared" si="6"/>
        <v/>
      </c>
      <c r="G124" s="134"/>
      <c r="H124" s="2"/>
      <c r="I124" s="2"/>
      <c r="J124" s="2"/>
      <c r="K124" s="2"/>
      <c r="L124" s="2"/>
      <c r="M124" s="2"/>
      <c r="N124" s="128"/>
    </row>
    <row r="125" spans="1:14" s="133" customFormat="1">
      <c r="A125" s="104"/>
      <c r="B125" s="122"/>
      <c r="C125" s="105"/>
      <c r="D125" s="106"/>
      <c r="E125" s="103"/>
      <c r="F125" s="105" t="str">
        <f t="shared" si="6"/>
        <v/>
      </c>
      <c r="G125" s="134"/>
      <c r="H125" s="2"/>
      <c r="I125" s="2"/>
      <c r="J125" s="2"/>
      <c r="K125" s="2"/>
      <c r="L125" s="2"/>
      <c r="M125" s="2"/>
      <c r="N125" s="128"/>
    </row>
    <row r="126" spans="1:14" s="133" customFormat="1">
      <c r="A126" s="104"/>
      <c r="B126" s="122"/>
      <c r="C126" s="105"/>
      <c r="D126" s="106"/>
      <c r="E126" s="103"/>
      <c r="F126" s="105" t="str">
        <f t="shared" si="6"/>
        <v/>
      </c>
      <c r="G126" s="134"/>
      <c r="H126" s="2"/>
      <c r="I126" s="2"/>
      <c r="J126" s="2"/>
      <c r="K126" s="2"/>
      <c r="L126" s="2"/>
      <c r="M126" s="2"/>
      <c r="N126" s="128"/>
    </row>
    <row r="127" spans="1:14" s="133" customFormat="1">
      <c r="A127" s="104"/>
      <c r="B127" s="122"/>
      <c r="C127" s="105"/>
      <c r="D127" s="106"/>
      <c r="E127" s="103"/>
      <c r="F127" s="105" t="str">
        <f t="shared" si="6"/>
        <v/>
      </c>
      <c r="G127" s="134"/>
      <c r="H127" s="2"/>
      <c r="I127" s="2"/>
      <c r="J127" s="2"/>
      <c r="K127" s="2"/>
      <c r="L127" s="2"/>
      <c r="M127" s="2"/>
      <c r="N127" s="128"/>
    </row>
    <row r="128" spans="1:14" s="133" customFormat="1">
      <c r="A128" s="104"/>
      <c r="B128" s="122"/>
      <c r="C128" s="105"/>
      <c r="D128" s="106"/>
      <c r="E128" s="103"/>
      <c r="F128" s="105" t="str">
        <f t="shared" si="6"/>
        <v/>
      </c>
      <c r="G128" s="134"/>
      <c r="H128" s="2"/>
      <c r="I128" s="2"/>
      <c r="J128" s="2"/>
      <c r="K128" s="2"/>
      <c r="L128" s="2"/>
      <c r="M128" s="2"/>
      <c r="N128" s="128"/>
    </row>
    <row r="129" spans="1:14" s="133" customFormat="1">
      <c r="A129" s="104"/>
      <c r="B129" s="122"/>
      <c r="C129" s="105"/>
      <c r="D129" s="106"/>
      <c r="E129" s="103"/>
      <c r="F129" s="105" t="str">
        <f t="shared" si="6"/>
        <v/>
      </c>
      <c r="G129" s="134"/>
      <c r="H129" s="2"/>
      <c r="I129" s="2"/>
      <c r="J129" s="2"/>
      <c r="K129" s="2"/>
      <c r="L129" s="2"/>
      <c r="M129" s="2"/>
      <c r="N129" s="128"/>
    </row>
    <row r="130" spans="1:14" s="133" customFormat="1">
      <c r="A130" s="104"/>
      <c r="B130" s="122"/>
      <c r="C130" s="105"/>
      <c r="D130" s="106"/>
      <c r="E130" s="103"/>
      <c r="F130" s="105" t="str">
        <f t="shared" si="6"/>
        <v/>
      </c>
      <c r="G130" s="134"/>
      <c r="H130" s="2"/>
      <c r="I130" s="2"/>
      <c r="J130" s="2"/>
      <c r="K130" s="2"/>
      <c r="L130" s="2"/>
      <c r="M130" s="2"/>
      <c r="N130" s="128"/>
    </row>
    <row r="131" spans="1:14" s="133" customFormat="1">
      <c r="A131" s="104"/>
      <c r="B131" s="122"/>
      <c r="C131" s="105"/>
      <c r="D131" s="106"/>
      <c r="E131" s="103"/>
      <c r="F131" s="105" t="str">
        <f t="shared" si="6"/>
        <v/>
      </c>
      <c r="G131" s="134"/>
      <c r="H131" s="2"/>
      <c r="I131" s="2"/>
      <c r="J131" s="2"/>
      <c r="K131" s="2"/>
      <c r="L131" s="2"/>
      <c r="M131" s="2"/>
      <c r="N131" s="128"/>
    </row>
    <row r="132" spans="1:14" s="133" customFormat="1">
      <c r="A132" s="104"/>
      <c r="B132" s="122"/>
      <c r="C132" s="105"/>
      <c r="D132" s="106"/>
      <c r="E132" s="103"/>
      <c r="F132" s="105" t="str">
        <f t="shared" si="6"/>
        <v/>
      </c>
      <c r="G132" s="134"/>
      <c r="H132" s="2"/>
      <c r="I132" s="2"/>
      <c r="J132" s="2"/>
      <c r="K132" s="2"/>
      <c r="L132" s="2"/>
      <c r="M132" s="2"/>
      <c r="N132" s="128"/>
    </row>
    <row r="133" spans="1:14" s="133" customFormat="1">
      <c r="A133" s="104"/>
      <c r="B133" s="122"/>
      <c r="C133" s="105"/>
      <c r="D133" s="106"/>
      <c r="E133" s="103"/>
      <c r="F133" s="105" t="str">
        <f t="shared" si="6"/>
        <v/>
      </c>
      <c r="G133" s="134"/>
      <c r="H133" s="2"/>
      <c r="I133" s="2"/>
      <c r="J133" s="2"/>
      <c r="K133" s="2"/>
      <c r="L133" s="2"/>
      <c r="M133" s="2"/>
      <c r="N133" s="128"/>
    </row>
    <row r="134" spans="1:14" s="133" customFormat="1">
      <c r="A134" s="104"/>
      <c r="B134" s="122"/>
      <c r="C134" s="105"/>
      <c r="D134" s="106"/>
      <c r="E134" s="103"/>
      <c r="F134" s="105" t="str">
        <f t="shared" si="6"/>
        <v/>
      </c>
      <c r="G134" s="134"/>
      <c r="H134" s="2"/>
      <c r="I134" s="2"/>
      <c r="J134" s="2"/>
      <c r="K134" s="2"/>
      <c r="L134" s="2"/>
      <c r="M134" s="2"/>
      <c r="N134" s="128"/>
    </row>
    <row r="135" spans="1:14" s="133" customFormat="1">
      <c r="A135" s="104"/>
      <c r="B135" s="122"/>
      <c r="C135" s="105"/>
      <c r="D135" s="106"/>
      <c r="E135" s="103"/>
      <c r="F135" s="105" t="str">
        <f t="shared" si="6"/>
        <v/>
      </c>
      <c r="G135" s="134"/>
      <c r="H135" s="2"/>
      <c r="I135" s="2"/>
      <c r="J135" s="2"/>
      <c r="K135" s="2"/>
      <c r="L135" s="2"/>
      <c r="M135" s="2"/>
      <c r="N135" s="128"/>
    </row>
    <row r="136" spans="1:14" s="133" customFormat="1">
      <c r="A136" s="104"/>
      <c r="B136" s="122"/>
      <c r="C136" s="105"/>
      <c r="D136" s="106"/>
      <c r="E136" s="103"/>
      <c r="F136" s="105" t="str">
        <f t="shared" si="6"/>
        <v/>
      </c>
      <c r="G136" s="134"/>
      <c r="H136" s="2"/>
      <c r="I136" s="2"/>
      <c r="J136" s="2"/>
      <c r="K136" s="2"/>
      <c r="L136" s="2"/>
      <c r="M136" s="2"/>
      <c r="N136" s="128"/>
    </row>
    <row r="137" spans="1:14" s="133" customFormat="1">
      <c r="A137" s="104"/>
      <c r="B137" s="122"/>
      <c r="C137" s="105"/>
      <c r="D137" s="106"/>
      <c r="E137" s="103"/>
      <c r="F137" s="105" t="str">
        <f t="shared" si="6"/>
        <v/>
      </c>
      <c r="G137" s="134"/>
      <c r="H137" s="2"/>
      <c r="I137" s="2"/>
      <c r="J137" s="2"/>
      <c r="K137" s="2"/>
      <c r="L137" s="2"/>
      <c r="M137" s="2"/>
      <c r="N137" s="128"/>
    </row>
    <row r="138" spans="1:14" s="133" customFormat="1">
      <c r="A138" s="104"/>
      <c r="B138" s="122"/>
      <c r="C138" s="105"/>
      <c r="D138" s="106"/>
      <c r="E138" s="103"/>
      <c r="F138" s="105" t="str">
        <f t="shared" si="6"/>
        <v/>
      </c>
      <c r="G138" s="134"/>
      <c r="H138" s="2"/>
      <c r="I138" s="2"/>
      <c r="J138" s="2"/>
      <c r="K138" s="2"/>
      <c r="L138" s="2"/>
      <c r="M138" s="2"/>
      <c r="N138" s="128"/>
    </row>
    <row r="139" spans="1:14" s="133" customFormat="1">
      <c r="A139" s="104"/>
      <c r="B139" s="122"/>
      <c r="C139" s="105"/>
      <c r="D139" s="106"/>
      <c r="E139" s="103"/>
      <c r="F139" s="105" t="str">
        <f t="shared" si="6"/>
        <v/>
      </c>
      <c r="G139" s="134"/>
      <c r="H139" s="2"/>
      <c r="I139" s="2"/>
      <c r="J139" s="2"/>
      <c r="K139" s="2"/>
      <c r="L139" s="2"/>
      <c r="M139" s="2"/>
      <c r="N139" s="128"/>
    </row>
    <row r="140" spans="1:14" s="133" customFormat="1">
      <c r="A140" s="104"/>
      <c r="B140" s="122"/>
      <c r="C140" s="105"/>
      <c r="D140" s="106"/>
      <c r="E140" s="103"/>
      <c r="F140" s="105" t="str">
        <f t="shared" si="6"/>
        <v/>
      </c>
      <c r="G140" s="134"/>
      <c r="H140" s="2"/>
      <c r="I140" s="2"/>
      <c r="J140" s="2"/>
      <c r="K140" s="2"/>
      <c r="L140" s="2"/>
      <c r="M140" s="2"/>
      <c r="N140" s="128"/>
    </row>
    <row r="141" spans="1:14" s="133" customFormat="1">
      <c r="A141" s="104"/>
      <c r="B141" s="122"/>
      <c r="C141" s="105"/>
      <c r="D141" s="106"/>
      <c r="E141" s="103"/>
      <c r="F141" s="105" t="str">
        <f t="shared" si="6"/>
        <v/>
      </c>
      <c r="G141" s="134"/>
      <c r="H141" s="2"/>
      <c r="I141" s="2"/>
      <c r="J141" s="2"/>
      <c r="K141" s="2"/>
      <c r="L141" s="2"/>
      <c r="M141" s="2"/>
      <c r="N141" s="128"/>
    </row>
    <row r="142" spans="1:14" s="133" customFormat="1">
      <c r="A142" s="104"/>
      <c r="B142" s="122"/>
      <c r="C142" s="105"/>
      <c r="D142" s="106"/>
      <c r="E142" s="103"/>
      <c r="F142" s="105" t="str">
        <f t="shared" si="6"/>
        <v/>
      </c>
      <c r="G142" s="134"/>
      <c r="H142" s="2"/>
      <c r="I142" s="2"/>
      <c r="J142" s="2"/>
      <c r="K142" s="2"/>
      <c r="L142" s="2"/>
      <c r="M142" s="2"/>
      <c r="N142" s="128"/>
    </row>
    <row r="143" spans="1:14" s="133" customFormat="1">
      <c r="A143" s="104"/>
      <c r="B143" s="122"/>
      <c r="C143" s="105"/>
      <c r="D143" s="106"/>
      <c r="E143" s="103"/>
      <c r="F143" s="105" t="str">
        <f t="shared" si="6"/>
        <v/>
      </c>
      <c r="G143" s="134"/>
      <c r="H143" s="2"/>
      <c r="I143" s="2"/>
      <c r="J143" s="2"/>
      <c r="K143" s="2"/>
      <c r="L143" s="2"/>
      <c r="M143" s="2"/>
      <c r="N143" s="128"/>
    </row>
    <row r="144" spans="1:14" s="133" customFormat="1">
      <c r="A144" s="104"/>
      <c r="B144" s="122"/>
      <c r="C144" s="105"/>
      <c r="D144" s="106"/>
      <c r="E144" s="103"/>
      <c r="F144" s="105" t="str">
        <f t="shared" si="6"/>
        <v/>
      </c>
      <c r="G144" s="134"/>
      <c r="H144" s="2"/>
      <c r="I144" s="2"/>
      <c r="J144" s="2"/>
      <c r="K144" s="2"/>
      <c r="L144" s="2"/>
      <c r="M144" s="2"/>
      <c r="N144" s="128"/>
    </row>
    <row r="145" spans="1:14" s="133" customFormat="1">
      <c r="A145" s="104"/>
      <c r="B145" s="122"/>
      <c r="C145" s="105"/>
      <c r="D145" s="106"/>
      <c r="E145" s="103"/>
      <c r="F145" s="105" t="str">
        <f t="shared" si="6"/>
        <v/>
      </c>
      <c r="G145" s="134"/>
      <c r="H145" s="2"/>
      <c r="I145" s="2"/>
      <c r="J145" s="2"/>
      <c r="K145" s="2"/>
      <c r="L145" s="2"/>
      <c r="M145" s="2"/>
      <c r="N145" s="128"/>
    </row>
    <row r="146" spans="1:14" s="133" customFormat="1">
      <c r="A146" s="104"/>
      <c r="B146" s="122"/>
      <c r="C146" s="105"/>
      <c r="D146" s="106"/>
      <c r="E146" s="103"/>
      <c r="F146" s="105" t="str">
        <f t="shared" si="6"/>
        <v/>
      </c>
      <c r="G146" s="134"/>
      <c r="H146" s="2"/>
      <c r="I146" s="2"/>
      <c r="J146" s="2"/>
      <c r="K146" s="2"/>
      <c r="L146" s="2"/>
      <c r="M146" s="2"/>
      <c r="N146" s="128"/>
    </row>
    <row r="147" spans="1:14" s="133" customFormat="1">
      <c r="A147" s="104"/>
      <c r="B147" s="122"/>
      <c r="C147" s="105"/>
      <c r="D147" s="106"/>
      <c r="E147" s="103"/>
      <c r="F147" s="105" t="str">
        <f t="shared" si="6"/>
        <v/>
      </c>
      <c r="G147" s="134"/>
      <c r="H147" s="2"/>
      <c r="I147" s="2"/>
      <c r="J147" s="2"/>
      <c r="K147" s="2"/>
      <c r="L147" s="2"/>
      <c r="M147" s="2"/>
      <c r="N147" s="128"/>
    </row>
    <row r="148" spans="1:14" s="133" customFormat="1">
      <c r="A148" s="104"/>
      <c r="B148" s="122"/>
      <c r="C148" s="105"/>
      <c r="D148" s="106"/>
      <c r="E148" s="103"/>
      <c r="F148" s="105" t="str">
        <f t="shared" ref="F148:F211" si="7">B148&amp;C148</f>
        <v/>
      </c>
      <c r="G148" s="134"/>
      <c r="H148" s="2"/>
      <c r="I148" s="2"/>
      <c r="J148" s="2"/>
      <c r="K148" s="2"/>
      <c r="L148" s="2"/>
      <c r="M148" s="2"/>
      <c r="N148" s="128"/>
    </row>
    <row r="149" spans="1:14" s="133" customFormat="1">
      <c r="A149" s="104"/>
      <c r="B149" s="122"/>
      <c r="C149" s="105"/>
      <c r="D149" s="106"/>
      <c r="E149" s="103"/>
      <c r="F149" s="105" t="str">
        <f t="shared" si="7"/>
        <v/>
      </c>
      <c r="G149" s="134"/>
      <c r="H149" s="2"/>
      <c r="I149" s="2"/>
      <c r="J149" s="2"/>
      <c r="K149" s="2"/>
      <c r="L149" s="2"/>
      <c r="M149" s="2"/>
      <c r="N149" s="128"/>
    </row>
    <row r="150" spans="1:14" s="133" customFormat="1">
      <c r="A150" s="104"/>
      <c r="B150" s="122"/>
      <c r="C150" s="105"/>
      <c r="D150" s="106"/>
      <c r="E150" s="103"/>
      <c r="F150" s="105" t="str">
        <f t="shared" si="7"/>
        <v/>
      </c>
      <c r="G150" s="134"/>
      <c r="H150" s="2"/>
      <c r="I150" s="2"/>
      <c r="J150" s="2"/>
      <c r="K150" s="2"/>
      <c r="L150" s="2"/>
      <c r="M150" s="2"/>
      <c r="N150" s="128"/>
    </row>
    <row r="151" spans="1:14" s="133" customFormat="1">
      <c r="A151" s="104"/>
      <c r="B151" s="122"/>
      <c r="C151" s="105"/>
      <c r="D151" s="106"/>
      <c r="E151" s="103"/>
      <c r="F151" s="105" t="str">
        <f t="shared" si="7"/>
        <v/>
      </c>
      <c r="G151" s="134"/>
      <c r="H151" s="2"/>
      <c r="I151" s="2"/>
      <c r="J151" s="2"/>
      <c r="K151" s="2"/>
      <c r="L151" s="2"/>
      <c r="M151" s="2"/>
      <c r="N151" s="128"/>
    </row>
    <row r="152" spans="1:14" s="133" customFormat="1">
      <c r="A152" s="104"/>
      <c r="B152" s="122"/>
      <c r="C152" s="105"/>
      <c r="D152" s="106"/>
      <c r="E152" s="103"/>
      <c r="F152" s="105" t="str">
        <f t="shared" si="7"/>
        <v/>
      </c>
      <c r="G152" s="134"/>
      <c r="H152" s="2"/>
      <c r="I152" s="2"/>
      <c r="J152" s="2"/>
      <c r="K152" s="2"/>
      <c r="L152" s="2"/>
      <c r="M152" s="2"/>
      <c r="N152" s="128"/>
    </row>
    <row r="153" spans="1:14" s="133" customFormat="1">
      <c r="A153" s="104"/>
      <c r="B153" s="122"/>
      <c r="C153" s="105"/>
      <c r="D153" s="106"/>
      <c r="E153" s="103"/>
      <c r="F153" s="105" t="str">
        <f t="shared" si="7"/>
        <v/>
      </c>
      <c r="G153" s="134"/>
      <c r="H153" s="2"/>
      <c r="I153" s="2"/>
      <c r="J153" s="2"/>
      <c r="K153" s="2"/>
      <c r="L153" s="2"/>
      <c r="M153" s="2"/>
      <c r="N153" s="128"/>
    </row>
    <row r="154" spans="1:14" s="133" customFormat="1">
      <c r="A154" s="104"/>
      <c r="B154" s="122"/>
      <c r="C154" s="105"/>
      <c r="D154" s="106"/>
      <c r="E154" s="103"/>
      <c r="F154" s="105" t="str">
        <f t="shared" si="7"/>
        <v/>
      </c>
      <c r="G154" s="134"/>
      <c r="H154" s="2"/>
      <c r="I154" s="2"/>
      <c r="J154" s="2"/>
      <c r="K154" s="2"/>
      <c r="L154" s="2"/>
      <c r="M154" s="2"/>
      <c r="N154" s="128"/>
    </row>
    <row r="155" spans="1:14" s="133" customFormat="1">
      <c r="A155" s="104"/>
      <c r="B155" s="122"/>
      <c r="C155" s="105"/>
      <c r="D155" s="106"/>
      <c r="E155" s="103"/>
      <c r="F155" s="105" t="str">
        <f t="shared" si="7"/>
        <v/>
      </c>
      <c r="G155" s="134"/>
      <c r="H155" s="2"/>
      <c r="I155" s="2"/>
      <c r="J155" s="2"/>
      <c r="K155" s="2"/>
      <c r="L155" s="2"/>
      <c r="M155" s="2"/>
      <c r="N155" s="128"/>
    </row>
    <row r="156" spans="1:14" s="133" customFormat="1">
      <c r="A156" s="104"/>
      <c r="B156" s="122"/>
      <c r="C156" s="105"/>
      <c r="D156" s="106"/>
      <c r="E156" s="103"/>
      <c r="F156" s="105" t="str">
        <f t="shared" si="7"/>
        <v/>
      </c>
      <c r="G156" s="134"/>
      <c r="H156" s="2"/>
      <c r="I156" s="2"/>
      <c r="J156" s="2"/>
      <c r="K156" s="2"/>
      <c r="L156" s="2"/>
      <c r="M156" s="2"/>
      <c r="N156" s="128"/>
    </row>
    <row r="157" spans="1:14" s="133" customFormat="1">
      <c r="A157" s="104"/>
      <c r="B157" s="122"/>
      <c r="C157" s="105"/>
      <c r="D157" s="106"/>
      <c r="E157" s="103"/>
      <c r="F157" s="105" t="str">
        <f t="shared" si="7"/>
        <v/>
      </c>
      <c r="G157" s="134"/>
      <c r="H157" s="2"/>
      <c r="I157" s="2"/>
      <c r="J157" s="2"/>
      <c r="K157" s="2"/>
      <c r="L157" s="2"/>
      <c r="M157" s="2"/>
      <c r="N157" s="128"/>
    </row>
    <row r="158" spans="1:14" s="133" customFormat="1">
      <c r="A158" s="104"/>
      <c r="B158" s="122"/>
      <c r="C158" s="105"/>
      <c r="D158" s="106"/>
      <c r="E158" s="103"/>
      <c r="F158" s="105" t="str">
        <f t="shared" si="7"/>
        <v/>
      </c>
      <c r="G158" s="134"/>
      <c r="H158" s="2"/>
      <c r="I158" s="2"/>
      <c r="J158" s="2"/>
      <c r="K158" s="2"/>
      <c r="L158" s="2"/>
      <c r="M158" s="2"/>
      <c r="N158" s="128"/>
    </row>
    <row r="159" spans="1:14" s="133" customFormat="1">
      <c r="A159" s="104"/>
      <c r="B159" s="122"/>
      <c r="C159" s="105"/>
      <c r="D159" s="106"/>
      <c r="E159" s="103"/>
      <c r="F159" s="105" t="str">
        <f t="shared" si="7"/>
        <v/>
      </c>
      <c r="G159" s="134"/>
      <c r="H159" s="2"/>
      <c r="I159" s="2"/>
      <c r="J159" s="2"/>
      <c r="K159" s="2"/>
      <c r="L159" s="2"/>
      <c r="M159" s="2"/>
      <c r="N159" s="128"/>
    </row>
    <row r="160" spans="1:14" s="133" customFormat="1">
      <c r="A160" s="104"/>
      <c r="B160" s="122"/>
      <c r="C160" s="105"/>
      <c r="D160" s="106"/>
      <c r="E160" s="103"/>
      <c r="F160" s="105" t="str">
        <f t="shared" si="7"/>
        <v/>
      </c>
      <c r="G160" s="134"/>
      <c r="H160" s="2"/>
      <c r="I160" s="2"/>
      <c r="J160" s="2"/>
      <c r="K160" s="2"/>
      <c r="L160" s="2"/>
      <c r="M160" s="2"/>
      <c r="N160" s="128"/>
    </row>
    <row r="161" spans="1:14" s="133" customFormat="1">
      <c r="A161" s="104"/>
      <c r="B161" s="122"/>
      <c r="C161" s="105"/>
      <c r="D161" s="106"/>
      <c r="E161" s="103"/>
      <c r="F161" s="105" t="str">
        <f t="shared" si="7"/>
        <v/>
      </c>
      <c r="G161" s="134"/>
      <c r="H161" s="2"/>
      <c r="I161" s="2"/>
      <c r="J161" s="2"/>
      <c r="K161" s="2"/>
      <c r="L161" s="2"/>
      <c r="M161" s="2"/>
      <c r="N161" s="128"/>
    </row>
    <row r="162" spans="1:14" s="133" customFormat="1">
      <c r="A162" s="104"/>
      <c r="B162" s="122"/>
      <c r="C162" s="105"/>
      <c r="D162" s="106"/>
      <c r="E162" s="103"/>
      <c r="F162" s="105" t="str">
        <f t="shared" si="7"/>
        <v/>
      </c>
      <c r="G162" s="134"/>
      <c r="H162" s="2"/>
      <c r="I162" s="2"/>
      <c r="J162" s="2"/>
      <c r="K162" s="2"/>
      <c r="L162" s="2"/>
      <c r="M162" s="2"/>
      <c r="N162" s="128"/>
    </row>
    <row r="163" spans="1:14" s="133" customFormat="1">
      <c r="A163" s="104"/>
      <c r="B163" s="122"/>
      <c r="C163" s="105"/>
      <c r="D163" s="106"/>
      <c r="E163" s="103"/>
      <c r="F163" s="105" t="str">
        <f t="shared" si="7"/>
        <v/>
      </c>
      <c r="G163" s="134"/>
      <c r="H163" s="2"/>
      <c r="I163" s="2"/>
      <c r="J163" s="2"/>
      <c r="K163" s="2"/>
      <c r="L163" s="2"/>
      <c r="M163" s="2"/>
      <c r="N163" s="128"/>
    </row>
    <row r="164" spans="1:14" s="133" customFormat="1">
      <c r="A164" s="104"/>
      <c r="B164" s="122"/>
      <c r="C164" s="105"/>
      <c r="D164" s="106"/>
      <c r="E164" s="103"/>
      <c r="F164" s="105" t="str">
        <f t="shared" si="7"/>
        <v/>
      </c>
      <c r="G164" s="134"/>
      <c r="H164" s="2"/>
      <c r="I164" s="2"/>
      <c r="J164" s="2"/>
      <c r="K164" s="2"/>
      <c r="L164" s="2"/>
      <c r="M164" s="2"/>
      <c r="N164" s="128"/>
    </row>
    <row r="165" spans="1:14" s="133" customFormat="1">
      <c r="A165" s="104"/>
      <c r="B165" s="122"/>
      <c r="C165" s="105"/>
      <c r="D165" s="106"/>
      <c r="E165" s="103"/>
      <c r="F165" s="105" t="str">
        <f t="shared" si="7"/>
        <v/>
      </c>
      <c r="G165" s="134"/>
      <c r="H165" s="2"/>
      <c r="I165" s="2"/>
      <c r="J165" s="2"/>
      <c r="K165" s="2"/>
      <c r="L165" s="2"/>
      <c r="M165" s="2"/>
      <c r="N165" s="128"/>
    </row>
    <row r="166" spans="1:14" s="133" customFormat="1">
      <c r="A166" s="104"/>
      <c r="B166" s="122"/>
      <c r="C166" s="105"/>
      <c r="D166" s="106"/>
      <c r="E166" s="103"/>
      <c r="F166" s="105" t="str">
        <f t="shared" si="7"/>
        <v/>
      </c>
      <c r="G166" s="134"/>
      <c r="H166" s="2"/>
      <c r="I166" s="2"/>
      <c r="J166" s="2"/>
      <c r="K166" s="2"/>
      <c r="L166" s="2"/>
      <c r="M166" s="2"/>
      <c r="N166" s="128"/>
    </row>
    <row r="167" spans="1:14" s="133" customFormat="1">
      <c r="A167" s="104"/>
      <c r="B167" s="122"/>
      <c r="C167" s="105"/>
      <c r="D167" s="106"/>
      <c r="E167" s="103"/>
      <c r="F167" s="105" t="str">
        <f t="shared" si="7"/>
        <v/>
      </c>
      <c r="G167" s="134"/>
      <c r="H167" s="2"/>
      <c r="I167" s="2"/>
      <c r="J167" s="2"/>
      <c r="K167" s="2"/>
      <c r="L167" s="2"/>
      <c r="M167" s="2"/>
      <c r="N167" s="128"/>
    </row>
    <row r="168" spans="1:14" s="133" customFormat="1">
      <c r="A168" s="104"/>
      <c r="B168" s="122"/>
      <c r="C168" s="105"/>
      <c r="D168" s="106"/>
      <c r="E168" s="103"/>
      <c r="F168" s="105" t="str">
        <f t="shared" si="7"/>
        <v/>
      </c>
      <c r="G168" s="134"/>
      <c r="H168" s="2"/>
      <c r="I168" s="2"/>
      <c r="J168" s="2"/>
      <c r="K168" s="2"/>
      <c r="L168" s="2"/>
      <c r="M168" s="2"/>
      <c r="N168" s="128"/>
    </row>
    <row r="169" spans="1:14" s="133" customFormat="1">
      <c r="A169" s="104"/>
      <c r="B169" s="122"/>
      <c r="C169" s="105"/>
      <c r="D169" s="106"/>
      <c r="E169" s="103"/>
      <c r="F169" s="105" t="str">
        <f t="shared" si="7"/>
        <v/>
      </c>
      <c r="G169" s="134"/>
      <c r="H169" s="2"/>
      <c r="I169" s="2"/>
      <c r="J169" s="2"/>
      <c r="K169" s="2"/>
      <c r="L169" s="2"/>
      <c r="M169" s="2"/>
      <c r="N169" s="128"/>
    </row>
    <row r="170" spans="1:14" s="133" customFormat="1">
      <c r="A170" s="104"/>
      <c r="B170" s="122"/>
      <c r="C170" s="105"/>
      <c r="D170" s="106"/>
      <c r="E170" s="103"/>
      <c r="F170" s="105" t="str">
        <f t="shared" si="7"/>
        <v/>
      </c>
      <c r="G170" s="134"/>
      <c r="H170" s="2"/>
      <c r="I170" s="2"/>
      <c r="J170" s="2"/>
      <c r="K170" s="2"/>
      <c r="L170" s="2"/>
      <c r="M170" s="2"/>
      <c r="N170" s="128"/>
    </row>
    <row r="171" spans="1:14" s="133" customFormat="1">
      <c r="A171" s="104"/>
      <c r="B171" s="122"/>
      <c r="C171" s="105"/>
      <c r="D171" s="106"/>
      <c r="E171" s="103"/>
      <c r="F171" s="105" t="str">
        <f t="shared" si="7"/>
        <v/>
      </c>
      <c r="G171" s="134"/>
      <c r="H171" s="2"/>
      <c r="I171" s="2"/>
      <c r="J171" s="2"/>
      <c r="K171" s="2"/>
      <c r="L171" s="2"/>
      <c r="M171" s="2"/>
      <c r="N171" s="128"/>
    </row>
    <row r="172" spans="1:14" s="133" customFormat="1">
      <c r="A172" s="104"/>
      <c r="B172" s="122"/>
      <c r="C172" s="105"/>
      <c r="D172" s="106"/>
      <c r="E172" s="103"/>
      <c r="F172" s="105" t="str">
        <f t="shared" si="7"/>
        <v/>
      </c>
      <c r="G172" s="134"/>
      <c r="H172" s="2"/>
      <c r="I172" s="2"/>
      <c r="J172" s="2"/>
      <c r="K172" s="2"/>
      <c r="L172" s="2"/>
      <c r="M172" s="2"/>
      <c r="N172" s="128"/>
    </row>
    <row r="173" spans="1:14" s="133" customFormat="1">
      <c r="A173" s="104"/>
      <c r="B173" s="122"/>
      <c r="C173" s="105"/>
      <c r="D173" s="106"/>
      <c r="E173" s="103"/>
      <c r="F173" s="105" t="str">
        <f t="shared" si="7"/>
        <v/>
      </c>
      <c r="G173" s="134"/>
      <c r="H173" s="2"/>
      <c r="I173" s="2"/>
      <c r="J173" s="2"/>
      <c r="K173" s="2"/>
      <c r="L173" s="2"/>
      <c r="M173" s="2"/>
      <c r="N173" s="128"/>
    </row>
    <row r="174" spans="1:14" s="133" customFormat="1">
      <c r="A174" s="104"/>
      <c r="B174" s="122"/>
      <c r="C174" s="105"/>
      <c r="D174" s="106"/>
      <c r="E174" s="103"/>
      <c r="F174" s="105" t="str">
        <f t="shared" si="7"/>
        <v/>
      </c>
      <c r="G174" s="134"/>
      <c r="H174" s="2"/>
      <c r="I174" s="2"/>
      <c r="J174" s="2"/>
      <c r="K174" s="2"/>
      <c r="L174" s="2"/>
      <c r="M174" s="2"/>
      <c r="N174" s="128"/>
    </row>
    <row r="175" spans="1:14" s="133" customFormat="1">
      <c r="A175" s="104"/>
      <c r="B175" s="122"/>
      <c r="C175" s="105"/>
      <c r="D175" s="106"/>
      <c r="E175" s="103"/>
      <c r="F175" s="105" t="str">
        <f t="shared" si="7"/>
        <v/>
      </c>
      <c r="G175" s="134"/>
      <c r="H175" s="2"/>
      <c r="I175" s="2"/>
      <c r="J175" s="2"/>
      <c r="K175" s="2"/>
      <c r="L175" s="2"/>
      <c r="M175" s="2"/>
      <c r="N175" s="128"/>
    </row>
    <row r="176" spans="1:14" s="133" customFormat="1">
      <c r="A176" s="104"/>
      <c r="B176" s="122"/>
      <c r="C176" s="105"/>
      <c r="D176" s="106"/>
      <c r="E176" s="103"/>
      <c r="F176" s="105" t="str">
        <f t="shared" si="7"/>
        <v/>
      </c>
      <c r="G176" s="134"/>
      <c r="H176" s="2"/>
      <c r="I176" s="2"/>
      <c r="J176" s="2"/>
      <c r="K176" s="2"/>
      <c r="L176" s="2"/>
      <c r="M176" s="2"/>
      <c r="N176" s="128"/>
    </row>
    <row r="177" spans="1:14" s="133" customFormat="1">
      <c r="A177" s="104"/>
      <c r="B177" s="122"/>
      <c r="C177" s="105"/>
      <c r="D177" s="106"/>
      <c r="E177" s="103"/>
      <c r="F177" s="105" t="str">
        <f t="shared" si="7"/>
        <v/>
      </c>
      <c r="G177" s="134"/>
      <c r="H177" s="2"/>
      <c r="I177" s="2"/>
      <c r="J177" s="2"/>
      <c r="K177" s="2"/>
      <c r="L177" s="2"/>
      <c r="M177" s="2"/>
      <c r="N177" s="128"/>
    </row>
    <row r="178" spans="1:14" s="133" customFormat="1">
      <c r="A178" s="104"/>
      <c r="B178" s="122"/>
      <c r="C178" s="105"/>
      <c r="D178" s="106"/>
      <c r="E178" s="103"/>
      <c r="F178" s="105" t="str">
        <f t="shared" si="7"/>
        <v/>
      </c>
      <c r="G178" s="134"/>
      <c r="H178" s="2"/>
      <c r="I178" s="2"/>
      <c r="J178" s="2"/>
      <c r="K178" s="2"/>
      <c r="L178" s="2"/>
      <c r="M178" s="2"/>
      <c r="N178" s="128"/>
    </row>
    <row r="179" spans="1:14" s="133" customFormat="1">
      <c r="A179" s="104"/>
      <c r="B179" s="122"/>
      <c r="C179" s="105"/>
      <c r="D179" s="106"/>
      <c r="E179" s="103"/>
      <c r="F179" s="105" t="str">
        <f t="shared" si="7"/>
        <v/>
      </c>
      <c r="G179" s="134"/>
      <c r="H179" s="2"/>
      <c r="I179" s="2"/>
      <c r="J179" s="2"/>
      <c r="K179" s="2"/>
      <c r="L179" s="2"/>
      <c r="M179" s="2"/>
      <c r="N179" s="128"/>
    </row>
    <row r="180" spans="1:14" s="133" customFormat="1">
      <c r="A180" s="104"/>
      <c r="B180" s="122"/>
      <c r="C180" s="105"/>
      <c r="D180" s="106"/>
      <c r="E180" s="103"/>
      <c r="F180" s="105" t="str">
        <f t="shared" si="7"/>
        <v/>
      </c>
      <c r="G180" s="134"/>
      <c r="H180" s="2"/>
      <c r="I180" s="2"/>
      <c r="J180" s="2"/>
      <c r="K180" s="2"/>
      <c r="L180" s="2"/>
      <c r="M180" s="2"/>
      <c r="N180" s="128"/>
    </row>
    <row r="181" spans="1:14" s="133" customFormat="1">
      <c r="A181" s="104"/>
      <c r="B181" s="122"/>
      <c r="C181" s="105"/>
      <c r="D181" s="106"/>
      <c r="E181" s="103"/>
      <c r="F181" s="105" t="str">
        <f t="shared" si="7"/>
        <v/>
      </c>
      <c r="G181" s="134"/>
      <c r="H181" s="2"/>
      <c r="I181" s="2"/>
      <c r="J181" s="2"/>
      <c r="K181" s="2"/>
      <c r="L181" s="2"/>
      <c r="M181" s="2"/>
      <c r="N181" s="128"/>
    </row>
    <row r="182" spans="1:14" s="133" customFormat="1">
      <c r="A182" s="104"/>
      <c r="B182" s="122"/>
      <c r="C182" s="105"/>
      <c r="D182" s="106"/>
      <c r="E182" s="103"/>
      <c r="F182" s="105" t="str">
        <f t="shared" si="7"/>
        <v/>
      </c>
      <c r="G182" s="134"/>
      <c r="H182" s="2"/>
      <c r="I182" s="2"/>
      <c r="J182" s="2"/>
      <c r="K182" s="2"/>
      <c r="L182" s="2"/>
      <c r="M182" s="2"/>
      <c r="N182" s="128"/>
    </row>
    <row r="183" spans="1:14" s="133" customFormat="1">
      <c r="A183" s="104"/>
      <c r="B183" s="122"/>
      <c r="C183" s="105"/>
      <c r="D183" s="106"/>
      <c r="E183" s="103"/>
      <c r="F183" s="105" t="str">
        <f t="shared" si="7"/>
        <v/>
      </c>
      <c r="G183" s="134"/>
      <c r="H183" s="2"/>
      <c r="I183" s="2"/>
      <c r="J183" s="2"/>
      <c r="K183" s="2"/>
      <c r="L183" s="2"/>
      <c r="M183" s="2"/>
      <c r="N183" s="128"/>
    </row>
    <row r="184" spans="1:14" s="133" customFormat="1">
      <c r="A184" s="104"/>
      <c r="B184" s="122"/>
      <c r="C184" s="105"/>
      <c r="D184" s="106"/>
      <c r="E184" s="103"/>
      <c r="F184" s="105" t="str">
        <f t="shared" si="7"/>
        <v/>
      </c>
      <c r="G184" s="134"/>
      <c r="H184" s="2"/>
      <c r="I184" s="2"/>
      <c r="J184" s="2"/>
      <c r="K184" s="2"/>
      <c r="L184" s="2"/>
      <c r="M184" s="2"/>
      <c r="N184" s="128"/>
    </row>
    <row r="185" spans="1:14" s="133" customFormat="1">
      <c r="A185" s="104"/>
      <c r="B185" s="122"/>
      <c r="C185" s="105"/>
      <c r="D185" s="106"/>
      <c r="E185" s="103"/>
      <c r="F185" s="105" t="str">
        <f t="shared" si="7"/>
        <v/>
      </c>
      <c r="G185" s="134"/>
      <c r="H185" s="2"/>
      <c r="I185" s="2"/>
      <c r="J185" s="2"/>
      <c r="K185" s="2"/>
      <c r="L185" s="2"/>
      <c r="M185" s="2"/>
      <c r="N185" s="128"/>
    </row>
    <row r="186" spans="1:14" s="133" customFormat="1">
      <c r="A186" s="104"/>
      <c r="B186" s="122"/>
      <c r="C186" s="105"/>
      <c r="D186" s="106"/>
      <c r="E186" s="103"/>
      <c r="F186" s="105" t="str">
        <f t="shared" si="7"/>
        <v/>
      </c>
      <c r="G186" s="134"/>
      <c r="H186" s="2"/>
      <c r="I186" s="2"/>
      <c r="J186" s="2"/>
      <c r="K186" s="2"/>
      <c r="L186" s="2"/>
      <c r="M186" s="2"/>
      <c r="N186" s="128"/>
    </row>
    <row r="187" spans="1:14" s="133" customFormat="1">
      <c r="A187" s="104"/>
      <c r="B187" s="122"/>
      <c r="C187" s="105"/>
      <c r="D187" s="106"/>
      <c r="E187" s="103"/>
      <c r="F187" s="105" t="str">
        <f t="shared" si="7"/>
        <v/>
      </c>
      <c r="G187" s="134"/>
      <c r="H187" s="2"/>
      <c r="I187" s="2"/>
      <c r="J187" s="2"/>
      <c r="K187" s="2"/>
      <c r="L187" s="2"/>
      <c r="M187" s="2"/>
      <c r="N187" s="128"/>
    </row>
    <row r="188" spans="1:14" s="133" customFormat="1">
      <c r="A188" s="104"/>
      <c r="B188" s="122"/>
      <c r="C188" s="105"/>
      <c r="D188" s="106"/>
      <c r="E188" s="103"/>
      <c r="F188" s="105" t="str">
        <f t="shared" si="7"/>
        <v/>
      </c>
      <c r="G188" s="134"/>
      <c r="H188" s="2"/>
      <c r="I188" s="2"/>
      <c r="J188" s="2"/>
      <c r="K188" s="2"/>
      <c r="L188" s="2"/>
      <c r="M188" s="2"/>
      <c r="N188" s="128"/>
    </row>
    <row r="189" spans="1:14" s="133" customFormat="1">
      <c r="A189" s="104"/>
      <c r="B189" s="122"/>
      <c r="C189" s="105"/>
      <c r="D189" s="106"/>
      <c r="E189" s="103"/>
      <c r="F189" s="105" t="str">
        <f t="shared" si="7"/>
        <v/>
      </c>
      <c r="G189" s="134"/>
      <c r="H189" s="2"/>
      <c r="I189" s="2"/>
      <c r="J189" s="2"/>
      <c r="K189" s="2"/>
      <c r="L189" s="2"/>
      <c r="M189" s="2"/>
      <c r="N189" s="128"/>
    </row>
    <row r="190" spans="1:14" s="133" customFormat="1">
      <c r="A190" s="104"/>
      <c r="B190" s="122"/>
      <c r="C190" s="105"/>
      <c r="D190" s="106"/>
      <c r="E190" s="103"/>
      <c r="F190" s="105" t="str">
        <f t="shared" si="7"/>
        <v/>
      </c>
      <c r="G190" s="134"/>
      <c r="H190" s="2"/>
      <c r="I190" s="2"/>
      <c r="J190" s="2"/>
      <c r="K190" s="2"/>
      <c r="L190" s="2"/>
      <c r="M190" s="2"/>
      <c r="N190" s="128"/>
    </row>
    <row r="191" spans="1:14" s="133" customFormat="1">
      <c r="A191" s="104"/>
      <c r="B191" s="122"/>
      <c r="C191" s="105"/>
      <c r="D191" s="106"/>
      <c r="E191" s="103"/>
      <c r="F191" s="105" t="str">
        <f t="shared" si="7"/>
        <v/>
      </c>
      <c r="G191" s="134"/>
      <c r="H191" s="2"/>
      <c r="I191" s="2"/>
      <c r="J191" s="2"/>
      <c r="K191" s="2"/>
      <c r="L191" s="2"/>
      <c r="M191" s="2"/>
      <c r="N191" s="128"/>
    </row>
    <row r="192" spans="1:14" s="133" customFormat="1">
      <c r="A192" s="104"/>
      <c r="B192" s="122"/>
      <c r="C192" s="105"/>
      <c r="D192" s="106"/>
      <c r="E192" s="103"/>
      <c r="F192" s="105" t="str">
        <f t="shared" si="7"/>
        <v/>
      </c>
      <c r="G192" s="134"/>
      <c r="H192" s="2"/>
      <c r="I192" s="2"/>
      <c r="J192" s="2"/>
      <c r="K192" s="2"/>
      <c r="L192" s="2"/>
      <c r="M192" s="2"/>
      <c r="N192" s="128"/>
    </row>
    <row r="193" spans="1:14" s="133" customFormat="1">
      <c r="A193" s="104"/>
      <c r="B193" s="122"/>
      <c r="C193" s="105"/>
      <c r="D193" s="106"/>
      <c r="E193" s="103"/>
      <c r="F193" s="105" t="str">
        <f t="shared" si="7"/>
        <v/>
      </c>
      <c r="G193" s="134"/>
      <c r="H193" s="2"/>
      <c r="I193" s="2"/>
      <c r="J193" s="2"/>
      <c r="K193" s="2"/>
      <c r="L193" s="2"/>
      <c r="M193" s="2"/>
      <c r="N193" s="128"/>
    </row>
    <row r="194" spans="1:14" s="133" customFormat="1">
      <c r="A194" s="104"/>
      <c r="B194" s="122"/>
      <c r="C194" s="105"/>
      <c r="D194" s="106"/>
      <c r="E194" s="103"/>
      <c r="F194" s="105" t="str">
        <f t="shared" si="7"/>
        <v/>
      </c>
      <c r="G194" s="134"/>
      <c r="H194" s="2"/>
      <c r="I194" s="2"/>
      <c r="J194" s="2"/>
      <c r="K194" s="2"/>
      <c r="L194" s="2"/>
      <c r="M194" s="2"/>
      <c r="N194" s="128"/>
    </row>
    <row r="195" spans="1:14" s="133" customFormat="1">
      <c r="A195" s="104"/>
      <c r="B195" s="122"/>
      <c r="C195" s="105"/>
      <c r="D195" s="106"/>
      <c r="E195" s="103"/>
      <c r="F195" s="105" t="str">
        <f t="shared" si="7"/>
        <v/>
      </c>
      <c r="G195" s="134"/>
      <c r="H195" s="2"/>
      <c r="I195" s="2"/>
      <c r="J195" s="2"/>
      <c r="K195" s="2"/>
      <c r="L195" s="2"/>
      <c r="M195" s="2"/>
      <c r="N195" s="128"/>
    </row>
    <row r="196" spans="1:14" s="133" customFormat="1">
      <c r="A196" s="104"/>
      <c r="B196" s="122"/>
      <c r="C196" s="105"/>
      <c r="D196" s="106"/>
      <c r="E196" s="103"/>
      <c r="F196" s="105" t="str">
        <f t="shared" si="7"/>
        <v/>
      </c>
      <c r="G196" s="134"/>
      <c r="H196" s="2"/>
      <c r="I196" s="2"/>
      <c r="J196" s="2"/>
      <c r="K196" s="2"/>
      <c r="L196" s="2"/>
      <c r="M196" s="2"/>
      <c r="N196" s="128"/>
    </row>
    <row r="197" spans="1:14" s="133" customFormat="1">
      <c r="A197" s="104"/>
      <c r="B197" s="122"/>
      <c r="C197" s="105"/>
      <c r="D197" s="106"/>
      <c r="E197" s="103"/>
      <c r="F197" s="105" t="str">
        <f t="shared" si="7"/>
        <v/>
      </c>
      <c r="G197" s="134"/>
      <c r="H197" s="2"/>
      <c r="I197" s="2"/>
      <c r="J197" s="2"/>
      <c r="K197" s="2"/>
      <c r="L197" s="2"/>
      <c r="M197" s="2"/>
      <c r="N197" s="128"/>
    </row>
    <row r="198" spans="1:14" s="133" customFormat="1">
      <c r="A198" s="104"/>
      <c r="B198" s="122"/>
      <c r="C198" s="105"/>
      <c r="D198" s="106"/>
      <c r="E198" s="103"/>
      <c r="F198" s="105" t="str">
        <f t="shared" si="7"/>
        <v/>
      </c>
      <c r="G198" s="134"/>
      <c r="H198" s="2"/>
      <c r="I198" s="2"/>
      <c r="J198" s="2"/>
      <c r="K198" s="2"/>
      <c r="L198" s="2"/>
      <c r="M198" s="2"/>
      <c r="N198" s="128"/>
    </row>
    <row r="199" spans="1:14" s="133" customFormat="1">
      <c r="A199" s="104"/>
      <c r="B199" s="122"/>
      <c r="C199" s="105"/>
      <c r="D199" s="106"/>
      <c r="E199" s="103"/>
      <c r="F199" s="105" t="str">
        <f t="shared" si="7"/>
        <v/>
      </c>
      <c r="G199" s="134"/>
      <c r="H199" s="2"/>
      <c r="I199" s="2"/>
      <c r="J199" s="2"/>
      <c r="K199" s="2"/>
      <c r="L199" s="2"/>
      <c r="M199" s="2"/>
      <c r="N199" s="128"/>
    </row>
    <row r="200" spans="1:14" s="133" customFormat="1">
      <c r="A200" s="104"/>
      <c r="B200" s="122"/>
      <c r="C200" s="105"/>
      <c r="D200" s="106"/>
      <c r="E200" s="103"/>
      <c r="F200" s="105" t="str">
        <f t="shared" si="7"/>
        <v/>
      </c>
      <c r="G200" s="134"/>
      <c r="H200" s="2"/>
      <c r="I200" s="2"/>
      <c r="J200" s="2"/>
      <c r="K200" s="2"/>
      <c r="L200" s="2"/>
      <c r="M200" s="2"/>
      <c r="N200" s="128"/>
    </row>
    <row r="201" spans="1:14" s="133" customFormat="1">
      <c r="A201" s="104"/>
      <c r="B201" s="122"/>
      <c r="C201" s="105"/>
      <c r="D201" s="106"/>
      <c r="E201" s="103"/>
      <c r="F201" s="105" t="str">
        <f t="shared" si="7"/>
        <v/>
      </c>
      <c r="G201" s="134"/>
      <c r="H201" s="2"/>
      <c r="I201" s="2"/>
      <c r="J201" s="2"/>
      <c r="K201" s="2"/>
      <c r="L201" s="2"/>
      <c r="M201" s="2"/>
      <c r="N201" s="128"/>
    </row>
    <row r="202" spans="1:14" s="133" customFormat="1">
      <c r="A202" s="104"/>
      <c r="B202" s="122"/>
      <c r="C202" s="105"/>
      <c r="D202" s="106"/>
      <c r="E202" s="103"/>
      <c r="F202" s="105" t="str">
        <f t="shared" si="7"/>
        <v/>
      </c>
      <c r="G202" s="134"/>
      <c r="H202" s="2"/>
      <c r="I202" s="2"/>
      <c r="J202" s="2"/>
      <c r="K202" s="2"/>
      <c r="L202" s="2"/>
      <c r="M202" s="2"/>
      <c r="N202" s="128"/>
    </row>
    <row r="203" spans="1:14" s="133" customFormat="1">
      <c r="A203" s="104"/>
      <c r="B203" s="122"/>
      <c r="C203" s="105"/>
      <c r="D203" s="106"/>
      <c r="E203" s="103"/>
      <c r="F203" s="105" t="str">
        <f t="shared" si="7"/>
        <v/>
      </c>
      <c r="G203" s="134"/>
      <c r="H203" s="2"/>
      <c r="I203" s="2"/>
      <c r="J203" s="2"/>
      <c r="K203" s="2"/>
      <c r="L203" s="2"/>
      <c r="M203" s="2"/>
      <c r="N203" s="128"/>
    </row>
    <row r="204" spans="1:14" s="133" customFormat="1">
      <c r="A204" s="104"/>
      <c r="B204" s="122"/>
      <c r="C204" s="105"/>
      <c r="D204" s="106"/>
      <c r="E204" s="103"/>
      <c r="F204" s="105" t="str">
        <f t="shared" si="7"/>
        <v/>
      </c>
      <c r="G204" s="134"/>
      <c r="H204" s="2"/>
      <c r="I204" s="2"/>
      <c r="J204" s="2"/>
      <c r="K204" s="2"/>
      <c r="L204" s="2"/>
      <c r="M204" s="2"/>
      <c r="N204" s="128"/>
    </row>
    <row r="205" spans="1:14" s="133" customFormat="1">
      <c r="A205" s="104"/>
      <c r="B205" s="122"/>
      <c r="C205" s="105"/>
      <c r="D205" s="106"/>
      <c r="E205" s="103"/>
      <c r="F205" s="105" t="str">
        <f t="shared" si="7"/>
        <v/>
      </c>
      <c r="G205" s="134"/>
      <c r="H205" s="2"/>
      <c r="I205" s="2"/>
      <c r="J205" s="2"/>
      <c r="K205" s="2"/>
      <c r="L205" s="2"/>
      <c r="M205" s="2"/>
      <c r="N205" s="128"/>
    </row>
    <row r="206" spans="1:14" s="133" customFormat="1">
      <c r="A206" s="104"/>
      <c r="B206" s="122"/>
      <c r="C206" s="105"/>
      <c r="D206" s="106"/>
      <c r="E206" s="103"/>
      <c r="F206" s="105" t="str">
        <f t="shared" si="7"/>
        <v/>
      </c>
      <c r="G206" s="134"/>
      <c r="H206" s="2"/>
      <c r="I206" s="2"/>
      <c r="J206" s="2"/>
      <c r="K206" s="2"/>
      <c r="L206" s="2"/>
      <c r="M206" s="2"/>
      <c r="N206" s="128"/>
    </row>
    <row r="207" spans="1:14" s="133" customFormat="1">
      <c r="A207" s="104"/>
      <c r="B207" s="122"/>
      <c r="C207" s="105"/>
      <c r="D207" s="106"/>
      <c r="E207" s="103"/>
      <c r="F207" s="105" t="str">
        <f t="shared" si="7"/>
        <v/>
      </c>
      <c r="G207" s="134"/>
      <c r="H207" s="2"/>
      <c r="I207" s="2"/>
      <c r="J207" s="2"/>
      <c r="K207" s="2"/>
      <c r="L207" s="2"/>
      <c r="M207" s="2"/>
      <c r="N207" s="128"/>
    </row>
    <row r="208" spans="1:14" s="133" customFormat="1">
      <c r="A208" s="104"/>
      <c r="B208" s="122"/>
      <c r="C208" s="105"/>
      <c r="D208" s="106"/>
      <c r="E208" s="103"/>
      <c r="F208" s="105" t="str">
        <f t="shared" si="7"/>
        <v/>
      </c>
      <c r="G208" s="134"/>
      <c r="H208" s="2"/>
      <c r="I208" s="2"/>
      <c r="J208" s="2"/>
      <c r="K208" s="2"/>
      <c r="L208" s="2"/>
      <c r="M208" s="2"/>
      <c r="N208" s="128"/>
    </row>
    <row r="209" spans="1:14" s="133" customFormat="1">
      <c r="A209" s="104"/>
      <c r="B209" s="122"/>
      <c r="C209" s="105"/>
      <c r="D209" s="106"/>
      <c r="E209" s="103"/>
      <c r="F209" s="105" t="str">
        <f t="shared" si="7"/>
        <v/>
      </c>
      <c r="G209" s="134"/>
      <c r="H209" s="2"/>
      <c r="I209" s="2"/>
      <c r="J209" s="2"/>
      <c r="K209" s="2"/>
      <c r="L209" s="2"/>
      <c r="M209" s="2"/>
      <c r="N209" s="128"/>
    </row>
    <row r="210" spans="1:14" s="133" customFormat="1">
      <c r="A210" s="104"/>
      <c r="B210" s="122"/>
      <c r="C210" s="105"/>
      <c r="D210" s="106"/>
      <c r="E210" s="103"/>
      <c r="F210" s="105" t="str">
        <f t="shared" si="7"/>
        <v/>
      </c>
      <c r="G210" s="134"/>
      <c r="H210" s="2"/>
      <c r="I210" s="2"/>
      <c r="J210" s="2"/>
      <c r="K210" s="2"/>
      <c r="L210" s="2"/>
      <c r="M210" s="2"/>
      <c r="N210" s="128"/>
    </row>
    <row r="211" spans="1:14" s="133" customFormat="1">
      <c r="A211" s="104"/>
      <c r="B211" s="122"/>
      <c r="C211" s="105"/>
      <c r="D211" s="106"/>
      <c r="E211" s="103"/>
      <c r="F211" s="105" t="str">
        <f t="shared" si="7"/>
        <v/>
      </c>
      <c r="G211" s="134"/>
      <c r="H211" s="2"/>
      <c r="I211" s="2"/>
      <c r="J211" s="2"/>
      <c r="K211" s="2"/>
      <c r="L211" s="2"/>
      <c r="M211" s="2"/>
      <c r="N211" s="128"/>
    </row>
    <row r="212" spans="1:14" s="133" customFormat="1">
      <c r="A212" s="104"/>
      <c r="B212" s="122"/>
      <c r="C212" s="105"/>
      <c r="D212" s="106"/>
      <c r="E212" s="103"/>
      <c r="F212" s="105" t="str">
        <f t="shared" ref="F212:F250" si="8">B212&amp;C212</f>
        <v/>
      </c>
      <c r="G212" s="134"/>
      <c r="H212" s="2"/>
      <c r="I212" s="2"/>
      <c r="J212" s="2"/>
      <c r="K212" s="2"/>
      <c r="L212" s="2"/>
      <c r="M212" s="2"/>
      <c r="N212" s="128"/>
    </row>
    <row r="213" spans="1:14" s="133" customFormat="1">
      <c r="A213" s="104"/>
      <c r="B213" s="122"/>
      <c r="C213" s="105"/>
      <c r="D213" s="106"/>
      <c r="E213" s="103"/>
      <c r="F213" s="105" t="str">
        <f t="shared" si="8"/>
        <v/>
      </c>
      <c r="G213" s="134"/>
      <c r="H213" s="2"/>
      <c r="I213" s="2"/>
      <c r="J213" s="2"/>
      <c r="K213" s="2"/>
      <c r="L213" s="2"/>
      <c r="M213" s="2"/>
      <c r="N213" s="128"/>
    </row>
    <row r="214" spans="1:14" s="133" customFormat="1">
      <c r="A214" s="104"/>
      <c r="B214" s="122"/>
      <c r="C214" s="105"/>
      <c r="D214" s="106"/>
      <c r="E214" s="103"/>
      <c r="F214" s="105" t="str">
        <f t="shared" si="8"/>
        <v/>
      </c>
      <c r="G214" s="134"/>
      <c r="H214" s="2"/>
      <c r="I214" s="2"/>
      <c r="J214" s="2"/>
      <c r="K214" s="2"/>
      <c r="L214" s="2"/>
      <c r="M214" s="2"/>
      <c r="N214" s="128"/>
    </row>
    <row r="215" spans="1:14" s="133" customFormat="1">
      <c r="A215" s="104"/>
      <c r="B215" s="122"/>
      <c r="C215" s="105"/>
      <c r="D215" s="106"/>
      <c r="E215" s="103"/>
      <c r="F215" s="105" t="str">
        <f t="shared" si="8"/>
        <v/>
      </c>
      <c r="G215" s="134"/>
      <c r="H215" s="2"/>
      <c r="I215" s="2"/>
      <c r="J215" s="2"/>
      <c r="K215" s="2"/>
      <c r="L215" s="2"/>
      <c r="M215" s="2"/>
      <c r="N215" s="128"/>
    </row>
    <row r="216" spans="1:14" s="133" customFormat="1">
      <c r="A216" s="104"/>
      <c r="B216" s="122"/>
      <c r="C216" s="105"/>
      <c r="D216" s="106"/>
      <c r="E216" s="103"/>
      <c r="F216" s="105" t="str">
        <f t="shared" si="8"/>
        <v/>
      </c>
      <c r="G216" s="134"/>
      <c r="H216" s="2"/>
      <c r="I216" s="2"/>
      <c r="J216" s="2"/>
      <c r="K216" s="2"/>
      <c r="L216" s="2"/>
      <c r="M216" s="2"/>
      <c r="N216" s="128"/>
    </row>
    <row r="217" spans="1:14" s="133" customFormat="1">
      <c r="A217" s="104"/>
      <c r="B217" s="122"/>
      <c r="C217" s="105"/>
      <c r="D217" s="106"/>
      <c r="E217" s="103"/>
      <c r="F217" s="105" t="str">
        <f t="shared" si="8"/>
        <v/>
      </c>
      <c r="G217" s="134"/>
      <c r="H217" s="2"/>
      <c r="I217" s="2"/>
      <c r="J217" s="2"/>
      <c r="K217" s="2"/>
      <c r="L217" s="2"/>
      <c r="M217" s="2"/>
      <c r="N217" s="128"/>
    </row>
    <row r="218" spans="1:14" s="133" customFormat="1">
      <c r="A218" s="104"/>
      <c r="B218" s="122"/>
      <c r="C218" s="105"/>
      <c r="D218" s="106"/>
      <c r="E218" s="103"/>
      <c r="F218" s="105" t="str">
        <f t="shared" si="8"/>
        <v/>
      </c>
      <c r="G218" s="134"/>
      <c r="H218" s="2"/>
      <c r="I218" s="2"/>
      <c r="J218" s="2"/>
      <c r="K218" s="2"/>
      <c r="L218" s="2"/>
      <c r="M218" s="2"/>
      <c r="N218" s="128"/>
    </row>
    <row r="219" spans="1:14" s="133" customFormat="1">
      <c r="A219" s="104"/>
      <c r="B219" s="122"/>
      <c r="C219" s="105"/>
      <c r="D219" s="106"/>
      <c r="E219" s="103"/>
      <c r="F219" s="105" t="str">
        <f t="shared" si="8"/>
        <v/>
      </c>
      <c r="G219" s="134"/>
      <c r="H219" s="2"/>
      <c r="I219" s="2"/>
      <c r="J219" s="2"/>
      <c r="K219" s="2"/>
      <c r="L219" s="2"/>
      <c r="M219" s="2"/>
      <c r="N219" s="128"/>
    </row>
    <row r="220" spans="1:14" s="133" customFormat="1">
      <c r="A220" s="104"/>
      <c r="B220" s="122"/>
      <c r="C220" s="105"/>
      <c r="D220" s="106"/>
      <c r="E220" s="103"/>
      <c r="F220" s="105" t="str">
        <f t="shared" si="8"/>
        <v/>
      </c>
      <c r="G220" s="134"/>
      <c r="H220" s="2"/>
      <c r="I220" s="2"/>
      <c r="J220" s="2"/>
      <c r="K220" s="2"/>
      <c r="L220" s="2"/>
      <c r="M220" s="2"/>
      <c r="N220" s="128"/>
    </row>
    <row r="221" spans="1:14" s="133" customFormat="1">
      <c r="A221" s="104"/>
      <c r="B221" s="122"/>
      <c r="C221" s="105"/>
      <c r="D221" s="106"/>
      <c r="E221" s="103"/>
      <c r="F221" s="105" t="str">
        <f t="shared" si="8"/>
        <v/>
      </c>
      <c r="G221" s="134"/>
      <c r="H221" s="2"/>
      <c r="I221" s="2"/>
      <c r="J221" s="2"/>
      <c r="K221" s="2"/>
      <c r="L221" s="2"/>
      <c r="M221" s="2"/>
      <c r="N221" s="128"/>
    </row>
    <row r="222" spans="1:14" s="133" customFormat="1">
      <c r="A222" s="104"/>
      <c r="B222" s="122"/>
      <c r="C222" s="105"/>
      <c r="D222" s="106"/>
      <c r="E222" s="103"/>
      <c r="F222" s="105" t="str">
        <f t="shared" si="8"/>
        <v/>
      </c>
      <c r="G222" s="134"/>
      <c r="H222" s="2"/>
      <c r="I222" s="2"/>
      <c r="J222" s="2"/>
      <c r="K222" s="2"/>
      <c r="L222" s="2"/>
      <c r="M222" s="2"/>
      <c r="N222" s="128"/>
    </row>
    <row r="223" spans="1:14" s="133" customFormat="1">
      <c r="A223" s="104"/>
      <c r="B223" s="122"/>
      <c r="C223" s="105"/>
      <c r="D223" s="106"/>
      <c r="E223" s="103"/>
      <c r="F223" s="105" t="str">
        <f t="shared" si="8"/>
        <v/>
      </c>
      <c r="G223" s="134"/>
      <c r="H223" s="2"/>
      <c r="I223" s="2"/>
      <c r="J223" s="2"/>
      <c r="K223" s="2"/>
      <c r="L223" s="2"/>
      <c r="M223" s="2"/>
      <c r="N223" s="128"/>
    </row>
    <row r="224" spans="1:14" s="133" customFormat="1">
      <c r="A224" s="104"/>
      <c r="B224" s="122"/>
      <c r="C224" s="105"/>
      <c r="D224" s="106"/>
      <c r="E224" s="103"/>
      <c r="F224" s="105" t="str">
        <f t="shared" si="8"/>
        <v/>
      </c>
      <c r="G224" s="134"/>
      <c r="H224" s="2"/>
      <c r="I224" s="2"/>
      <c r="J224" s="2"/>
      <c r="K224" s="2"/>
      <c r="L224" s="2"/>
      <c r="M224" s="2"/>
      <c r="N224" s="128"/>
    </row>
    <row r="225" spans="1:14" s="133" customFormat="1">
      <c r="A225" s="104"/>
      <c r="B225" s="122"/>
      <c r="C225" s="105"/>
      <c r="D225" s="106"/>
      <c r="E225" s="103"/>
      <c r="F225" s="105" t="str">
        <f t="shared" si="8"/>
        <v/>
      </c>
      <c r="G225" s="134"/>
      <c r="H225" s="2"/>
      <c r="I225" s="2"/>
      <c r="J225" s="2"/>
      <c r="K225" s="2"/>
      <c r="L225" s="2"/>
      <c r="M225" s="2"/>
      <c r="N225" s="128"/>
    </row>
    <row r="226" spans="1:14" s="133" customFormat="1">
      <c r="A226" s="104"/>
      <c r="B226" s="122"/>
      <c r="C226" s="105"/>
      <c r="D226" s="106"/>
      <c r="E226" s="103"/>
      <c r="F226" s="105" t="str">
        <f t="shared" si="8"/>
        <v/>
      </c>
      <c r="G226" s="134"/>
      <c r="H226" s="2"/>
      <c r="I226" s="2"/>
      <c r="J226" s="2"/>
      <c r="K226" s="2"/>
      <c r="L226" s="2"/>
      <c r="M226" s="2"/>
      <c r="N226" s="128"/>
    </row>
    <row r="227" spans="1:14" s="133" customFormat="1">
      <c r="A227" s="104"/>
      <c r="B227" s="122"/>
      <c r="C227" s="105"/>
      <c r="D227" s="106"/>
      <c r="E227" s="103"/>
      <c r="F227" s="105" t="str">
        <f t="shared" si="8"/>
        <v/>
      </c>
      <c r="G227" s="134"/>
      <c r="H227" s="2"/>
      <c r="I227" s="2"/>
      <c r="J227" s="2"/>
      <c r="K227" s="2"/>
      <c r="L227" s="2"/>
      <c r="M227" s="2"/>
      <c r="N227" s="128"/>
    </row>
    <row r="228" spans="1:14" s="133" customFormat="1">
      <c r="A228" s="104"/>
      <c r="B228" s="122"/>
      <c r="C228" s="105"/>
      <c r="D228" s="106"/>
      <c r="E228" s="103"/>
      <c r="F228" s="105" t="str">
        <f t="shared" si="8"/>
        <v/>
      </c>
      <c r="G228" s="134"/>
      <c r="H228" s="2"/>
      <c r="I228" s="2"/>
      <c r="J228" s="2"/>
      <c r="K228" s="2"/>
      <c r="L228" s="2"/>
      <c r="M228" s="2"/>
      <c r="N228" s="128"/>
    </row>
    <row r="229" spans="1:14" s="133" customFormat="1">
      <c r="A229" s="104"/>
      <c r="B229" s="122"/>
      <c r="C229" s="105"/>
      <c r="D229" s="106"/>
      <c r="E229" s="103"/>
      <c r="F229" s="105" t="str">
        <f t="shared" si="8"/>
        <v/>
      </c>
      <c r="G229" s="134"/>
      <c r="H229" s="2"/>
      <c r="I229" s="2"/>
      <c r="J229" s="2"/>
      <c r="K229" s="2"/>
      <c r="L229" s="2"/>
      <c r="M229" s="2"/>
      <c r="N229" s="128"/>
    </row>
    <row r="230" spans="1:14" s="133" customFormat="1">
      <c r="A230" s="104"/>
      <c r="B230" s="122"/>
      <c r="C230" s="105"/>
      <c r="D230" s="106"/>
      <c r="E230" s="103"/>
      <c r="F230" s="105" t="str">
        <f t="shared" si="8"/>
        <v/>
      </c>
      <c r="G230" s="134"/>
      <c r="H230" s="2"/>
      <c r="I230" s="2"/>
      <c r="J230" s="2"/>
      <c r="K230" s="2"/>
      <c r="L230" s="2"/>
      <c r="M230" s="2"/>
      <c r="N230" s="128"/>
    </row>
    <row r="231" spans="1:14" s="133" customFormat="1">
      <c r="A231" s="104"/>
      <c r="B231" s="122"/>
      <c r="C231" s="105"/>
      <c r="D231" s="106"/>
      <c r="E231" s="103"/>
      <c r="F231" s="105" t="str">
        <f t="shared" si="8"/>
        <v/>
      </c>
      <c r="G231" s="134"/>
      <c r="H231" s="2"/>
      <c r="I231" s="2"/>
      <c r="J231" s="2"/>
      <c r="K231" s="2"/>
      <c r="L231" s="2"/>
      <c r="M231" s="2"/>
      <c r="N231" s="128"/>
    </row>
    <row r="232" spans="1:14" s="133" customFormat="1">
      <c r="A232" s="104"/>
      <c r="B232" s="122"/>
      <c r="C232" s="105"/>
      <c r="D232" s="106"/>
      <c r="E232" s="103"/>
      <c r="F232" s="105" t="str">
        <f t="shared" si="8"/>
        <v/>
      </c>
      <c r="G232" s="134"/>
      <c r="H232" s="2"/>
      <c r="I232" s="2"/>
      <c r="J232" s="2"/>
      <c r="K232" s="2"/>
      <c r="L232" s="2"/>
      <c r="M232" s="2"/>
      <c r="N232" s="128"/>
    </row>
    <row r="233" spans="1:14" s="133" customFormat="1">
      <c r="A233" s="104"/>
      <c r="B233" s="122"/>
      <c r="C233" s="105"/>
      <c r="D233" s="106"/>
      <c r="E233" s="103"/>
      <c r="F233" s="105" t="str">
        <f t="shared" si="8"/>
        <v/>
      </c>
      <c r="G233" s="134"/>
      <c r="H233" s="2"/>
      <c r="I233" s="2"/>
      <c r="J233" s="2"/>
      <c r="K233" s="2"/>
      <c r="L233" s="2"/>
      <c r="M233" s="2"/>
      <c r="N233" s="128"/>
    </row>
    <row r="234" spans="1:14" s="133" customFormat="1">
      <c r="A234" s="104"/>
      <c r="B234" s="122"/>
      <c r="C234" s="105"/>
      <c r="D234" s="106"/>
      <c r="E234" s="103"/>
      <c r="F234" s="105" t="str">
        <f t="shared" si="8"/>
        <v/>
      </c>
      <c r="G234" s="134"/>
      <c r="H234" s="2"/>
      <c r="I234" s="2"/>
      <c r="J234" s="2"/>
      <c r="K234" s="2"/>
      <c r="L234" s="2"/>
      <c r="M234" s="2"/>
      <c r="N234" s="128"/>
    </row>
    <row r="235" spans="1:14" s="133" customFormat="1">
      <c r="A235" s="104"/>
      <c r="B235" s="122"/>
      <c r="C235" s="105"/>
      <c r="D235" s="106"/>
      <c r="E235" s="103"/>
      <c r="F235" s="105" t="str">
        <f t="shared" si="8"/>
        <v/>
      </c>
      <c r="G235" s="134"/>
      <c r="H235" s="2"/>
      <c r="I235" s="2"/>
      <c r="J235" s="2"/>
      <c r="K235" s="2"/>
      <c r="L235" s="2"/>
      <c r="M235" s="2"/>
      <c r="N235" s="128"/>
    </row>
    <row r="236" spans="1:14" s="133" customFormat="1">
      <c r="A236" s="104"/>
      <c r="B236" s="122"/>
      <c r="C236" s="105"/>
      <c r="D236" s="106"/>
      <c r="E236" s="103"/>
      <c r="F236" s="105" t="str">
        <f t="shared" si="8"/>
        <v/>
      </c>
      <c r="G236" s="134"/>
      <c r="H236" s="2"/>
      <c r="I236" s="2"/>
      <c r="J236" s="2"/>
      <c r="K236" s="2"/>
      <c r="L236" s="2"/>
      <c r="M236" s="2"/>
      <c r="N236" s="128"/>
    </row>
    <row r="237" spans="1:14" s="133" customFormat="1">
      <c r="A237" s="104"/>
      <c r="B237" s="122"/>
      <c r="C237" s="105"/>
      <c r="D237" s="106"/>
      <c r="E237" s="103"/>
      <c r="F237" s="105" t="str">
        <f t="shared" si="8"/>
        <v/>
      </c>
      <c r="G237" s="134"/>
      <c r="H237" s="2"/>
      <c r="I237" s="2"/>
      <c r="J237" s="2"/>
      <c r="K237" s="2"/>
      <c r="L237" s="2"/>
      <c r="M237" s="2"/>
      <c r="N237" s="128"/>
    </row>
    <row r="238" spans="1:14" s="133" customFormat="1">
      <c r="A238" s="104"/>
      <c r="B238" s="122"/>
      <c r="C238" s="105"/>
      <c r="D238" s="106"/>
      <c r="E238" s="103"/>
      <c r="F238" s="105" t="str">
        <f t="shared" si="8"/>
        <v/>
      </c>
      <c r="G238" s="134"/>
      <c r="H238" s="2"/>
      <c r="I238" s="2"/>
      <c r="J238" s="2"/>
      <c r="K238" s="2"/>
      <c r="L238" s="2"/>
      <c r="M238" s="2"/>
      <c r="N238" s="128"/>
    </row>
    <row r="239" spans="1:14" s="133" customFormat="1">
      <c r="A239" s="104"/>
      <c r="B239" s="122"/>
      <c r="C239" s="105"/>
      <c r="D239" s="106"/>
      <c r="E239" s="103"/>
      <c r="F239" s="105" t="str">
        <f t="shared" si="8"/>
        <v/>
      </c>
      <c r="G239" s="134"/>
      <c r="H239" s="2"/>
      <c r="I239" s="2"/>
      <c r="J239" s="2"/>
      <c r="K239" s="2"/>
      <c r="L239" s="2"/>
      <c r="M239" s="2"/>
      <c r="N239" s="128"/>
    </row>
    <row r="240" spans="1:14" s="133" customFormat="1">
      <c r="A240" s="104"/>
      <c r="B240" s="122"/>
      <c r="C240" s="105"/>
      <c r="D240" s="106"/>
      <c r="E240" s="103"/>
      <c r="F240" s="105" t="str">
        <f t="shared" si="8"/>
        <v/>
      </c>
      <c r="G240" s="134"/>
      <c r="H240" s="2"/>
      <c r="I240" s="2"/>
      <c r="J240" s="2"/>
      <c r="K240" s="2"/>
      <c r="L240" s="2"/>
      <c r="M240" s="2"/>
      <c r="N240" s="128"/>
    </row>
    <row r="241" spans="1:14" s="133" customFormat="1">
      <c r="A241" s="104"/>
      <c r="B241" s="122"/>
      <c r="C241" s="105"/>
      <c r="D241" s="106"/>
      <c r="E241" s="103"/>
      <c r="F241" s="105" t="str">
        <f t="shared" si="8"/>
        <v/>
      </c>
      <c r="G241" s="134"/>
      <c r="H241" s="2"/>
      <c r="I241" s="2"/>
      <c r="J241" s="2"/>
      <c r="K241" s="2"/>
      <c r="L241" s="2"/>
      <c r="M241" s="2"/>
      <c r="N241" s="128"/>
    </row>
    <row r="242" spans="1:14" s="133" customFormat="1">
      <c r="A242" s="104"/>
      <c r="B242" s="122"/>
      <c r="C242" s="105"/>
      <c r="D242" s="106"/>
      <c r="E242" s="103"/>
      <c r="F242" s="105" t="str">
        <f t="shared" si="8"/>
        <v/>
      </c>
      <c r="G242" s="134"/>
      <c r="H242" s="2"/>
      <c r="I242" s="2"/>
      <c r="J242" s="2"/>
      <c r="K242" s="2"/>
      <c r="L242" s="2"/>
      <c r="M242" s="2"/>
      <c r="N242" s="128"/>
    </row>
    <row r="243" spans="1:14" s="133" customFormat="1">
      <c r="A243" s="104"/>
      <c r="B243" s="122"/>
      <c r="C243" s="105"/>
      <c r="D243" s="106"/>
      <c r="E243" s="103"/>
      <c r="F243" s="105" t="str">
        <f t="shared" si="8"/>
        <v/>
      </c>
      <c r="G243" s="134"/>
      <c r="H243" s="2"/>
      <c r="I243" s="2"/>
      <c r="J243" s="2"/>
      <c r="K243" s="2"/>
      <c r="L243" s="2"/>
      <c r="M243" s="2"/>
      <c r="N243" s="128"/>
    </row>
    <row r="244" spans="1:14" s="133" customFormat="1">
      <c r="A244" s="104"/>
      <c r="B244" s="122"/>
      <c r="C244" s="105"/>
      <c r="D244" s="106"/>
      <c r="E244" s="103"/>
      <c r="F244" s="105" t="str">
        <f t="shared" si="8"/>
        <v/>
      </c>
      <c r="G244" s="134"/>
      <c r="H244" s="2"/>
      <c r="I244" s="2"/>
      <c r="J244" s="2"/>
      <c r="K244" s="2"/>
      <c r="L244" s="2"/>
      <c r="M244" s="2"/>
      <c r="N244" s="128"/>
    </row>
    <row r="245" spans="1:14" s="133" customFormat="1">
      <c r="A245" s="104"/>
      <c r="B245" s="122"/>
      <c r="C245" s="105"/>
      <c r="D245" s="106"/>
      <c r="E245" s="103"/>
      <c r="F245" s="105" t="str">
        <f t="shared" si="8"/>
        <v/>
      </c>
      <c r="G245" s="134"/>
      <c r="H245" s="2"/>
      <c r="I245" s="2"/>
      <c r="J245" s="2"/>
      <c r="K245" s="2"/>
      <c r="L245" s="2"/>
      <c r="M245" s="2"/>
      <c r="N245" s="128"/>
    </row>
    <row r="246" spans="1:14" s="133" customFormat="1">
      <c r="A246" s="104"/>
      <c r="B246" s="122"/>
      <c r="C246" s="105"/>
      <c r="D246" s="106"/>
      <c r="E246" s="103"/>
      <c r="F246" s="105" t="str">
        <f t="shared" si="8"/>
        <v/>
      </c>
      <c r="G246" s="134"/>
      <c r="H246" s="2"/>
      <c r="I246" s="2"/>
      <c r="J246" s="2"/>
      <c r="K246" s="2"/>
      <c r="L246" s="2"/>
      <c r="M246" s="2"/>
      <c r="N246" s="128"/>
    </row>
    <row r="247" spans="1:14" s="133" customFormat="1">
      <c r="A247" s="104"/>
      <c r="B247" s="122"/>
      <c r="C247" s="105"/>
      <c r="D247" s="106"/>
      <c r="E247" s="103"/>
      <c r="F247" s="105" t="str">
        <f t="shared" si="8"/>
        <v/>
      </c>
      <c r="G247" s="134"/>
      <c r="H247" s="2"/>
      <c r="I247" s="2"/>
      <c r="J247" s="2"/>
      <c r="K247" s="2"/>
      <c r="L247" s="2"/>
      <c r="M247" s="2"/>
      <c r="N247" s="128"/>
    </row>
    <row r="248" spans="1:14" s="133" customFormat="1">
      <c r="A248" s="104"/>
      <c r="B248" s="122"/>
      <c r="C248" s="105"/>
      <c r="D248" s="106"/>
      <c r="E248" s="103"/>
      <c r="F248" s="105" t="str">
        <f t="shared" si="8"/>
        <v/>
      </c>
      <c r="G248" s="134"/>
      <c r="H248" s="2"/>
      <c r="I248" s="2"/>
      <c r="J248" s="2"/>
      <c r="K248" s="2"/>
      <c r="L248" s="2"/>
      <c r="M248" s="2"/>
      <c r="N248" s="128"/>
    </row>
    <row r="249" spans="1:14" s="133" customFormat="1">
      <c r="A249" s="104"/>
      <c r="B249" s="122"/>
      <c r="C249" s="105"/>
      <c r="D249" s="106"/>
      <c r="E249" s="103"/>
      <c r="F249" s="105" t="str">
        <f t="shared" si="8"/>
        <v/>
      </c>
      <c r="G249" s="134"/>
      <c r="H249" s="2"/>
      <c r="I249" s="2"/>
      <c r="J249" s="2"/>
      <c r="K249" s="2"/>
      <c r="L249" s="2"/>
      <c r="M249" s="2"/>
      <c r="N249" s="128"/>
    </row>
    <row r="250" spans="1:14" s="133" customFormat="1">
      <c r="A250" s="104"/>
      <c r="B250" s="122"/>
      <c r="C250" s="105"/>
      <c r="D250" s="106"/>
      <c r="E250" s="103"/>
      <c r="F250" s="105" t="str">
        <f t="shared" si="8"/>
        <v/>
      </c>
      <c r="G250" s="134"/>
      <c r="H250" s="2"/>
      <c r="I250" s="2"/>
      <c r="J250" s="2"/>
      <c r="K250" s="2"/>
      <c r="L250" s="2"/>
      <c r="M250" s="2"/>
      <c r="N250" s="128"/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50"/>
  <conditionalFormatting sqref="K11:K42">
    <cfRule type="cellIs" dxfId="43" priority="4" stopIfTrue="1" operator="greaterThanOrEqual">
      <formula>0</formula>
    </cfRule>
  </conditionalFormatting>
  <conditionalFormatting sqref="B1:B1048576">
    <cfRule type="cellIs" dxfId="42" priority="1" operator="equal">
      <formula>"Fixed"</formula>
    </cfRule>
    <cfRule type="cellIs" dxfId="41" priority="2" operator="equal">
      <formula>"Income"</formula>
    </cfRule>
    <cfRule type="cellIs" dxfId="40" priority="3" operator="equal">
      <formula>"Variable"</formula>
    </cfRule>
  </conditionalFormatting>
  <dataValidations count="3">
    <dataValidation type="list" allowBlank="1" showInputMessage="1" showErrorMessage="1" sqref="C3:C1048576">
      <formula1>INDIRECT(B3)</formula1>
    </dataValidation>
    <dataValidation type="list" showInputMessage="1" showErrorMessage="1" sqref="B3:B1048576">
      <formula1>Type</formula1>
    </dataValidation>
    <dataValidation type="date" operator="greaterThan" allowBlank="1" showInputMessage="1" showErrorMessage="1" sqref="A3:A250">
      <formula1>1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50"/>
  <sheetViews>
    <sheetView showGridLines="0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60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Analysis'!C$42&gt;=3),J2,SUMIF(F:F,"Income"&amp;H2,D:D))</f>
        <v>0</v>
      </c>
      <c r="J2" s="131">
        <f>Budget!J3</f>
        <v>4583.333333333333</v>
      </c>
      <c r="K2" s="132">
        <f ca="1">I2-J2</f>
        <v>-4583.333333333333</v>
      </c>
    </row>
    <row r="3" spans="1:15">
      <c r="B3" s="105"/>
      <c r="F3" s="160" t="str">
        <f t="shared" ref="F3:F66" si="0">B3&amp;C3</f>
        <v/>
      </c>
      <c r="H3" s="129" t="str">
        <f>Budget!I4</f>
        <v>Jane</v>
      </c>
      <c r="I3" s="130">
        <f ca="1">IF(AND(Budget!L4="A",'YTD Analysis'!C$42&gt;=3),J3,SUMIF(F:F,"Income"&amp;H3,D:D))</f>
        <v>0</v>
      </c>
      <c r="J3" s="131">
        <f>Budget!J4</f>
        <v>2666.6666666666665</v>
      </c>
      <c r="K3" s="132">
        <f t="shared" ref="K3:K8" ca="1" si="1">I3-J3</f>
        <v>-2666.6666666666665</v>
      </c>
      <c r="M3" s="135" t="s">
        <v>67</v>
      </c>
    </row>
    <row r="4" spans="1:15">
      <c r="B4" s="105"/>
      <c r="F4" s="160" t="str">
        <f t="shared" si="0"/>
        <v/>
      </c>
      <c r="H4" s="129" t="str">
        <f>Budget!I5</f>
        <v>Tutoring</v>
      </c>
      <c r="I4" s="130">
        <f ca="1">IF(AND(Budget!L5="A",'YTD Analysis'!C$42&gt;=3),J4,SUMIF(F:F,"Income"&amp;H4,D:D))</f>
        <v>0</v>
      </c>
      <c r="J4" s="136">
        <f>Budget!J5</f>
        <v>83.333333333333329</v>
      </c>
      <c r="K4" s="132">
        <f t="shared" ca="1" si="1"/>
        <v>-83.333333333333329</v>
      </c>
      <c r="M4" s="135" t="s">
        <v>68</v>
      </c>
    </row>
    <row r="5" spans="1:15">
      <c r="B5" s="105"/>
      <c r="F5" s="160" t="str">
        <f t="shared" si="0"/>
        <v/>
      </c>
      <c r="H5" s="129" t="str">
        <f>Budget!I6</f>
        <v>Gifts</v>
      </c>
      <c r="I5" s="130">
        <f ca="1">IF(AND(Budget!L6="A",'YTD Analysis'!C$42&gt;=3),J5,SUMIF(F:F,"Income"&amp;H5,D:D))</f>
        <v>0</v>
      </c>
      <c r="J5" s="136">
        <f>Budget!J6</f>
        <v>41.666666666666664</v>
      </c>
      <c r="K5" s="132">
        <f t="shared" ca="1" si="1"/>
        <v>-41.666666666666664</v>
      </c>
    </row>
    <row r="6" spans="1:15">
      <c r="B6" s="105"/>
      <c r="E6" s="155"/>
      <c r="F6" s="160" t="str">
        <f t="shared" si="0"/>
        <v/>
      </c>
      <c r="H6" s="129" t="str">
        <f>Budget!I7</f>
        <v>Other</v>
      </c>
      <c r="I6" s="130">
        <f ca="1">IF(AND(Budget!L7="A",'YTD Analysis'!C$42&gt;=3),J6,SUMIF(F:F,"Income"&amp;H6,D:D))</f>
        <v>0</v>
      </c>
      <c r="J6" s="136">
        <f>Budget!J7</f>
        <v>0</v>
      </c>
      <c r="K6" s="132">
        <f t="shared" ca="1" si="1"/>
        <v>0</v>
      </c>
    </row>
    <row r="7" spans="1:15">
      <c r="B7" s="105"/>
      <c r="F7" s="160" t="str">
        <f t="shared" si="0"/>
        <v/>
      </c>
      <c r="H7" s="129" t="str">
        <f>Budget!I8</f>
        <v>Other</v>
      </c>
      <c r="I7" s="130">
        <f ca="1">IF(AND(Budget!L8="A",'YTD Analysis'!C$42&gt;=3),J7,SUMIF(F:F,"Income"&amp;H7,D:D))</f>
        <v>0</v>
      </c>
      <c r="J7" s="131">
        <f>Budget!J8</f>
        <v>0</v>
      </c>
      <c r="K7" s="132">
        <f t="shared" ca="1" si="1"/>
        <v>0</v>
      </c>
    </row>
    <row r="8" spans="1:15" ht="13.5" thickBot="1">
      <c r="B8" s="105"/>
      <c r="E8" s="155"/>
      <c r="F8" s="160" t="str">
        <f t="shared" si="0"/>
        <v/>
      </c>
      <c r="H8" s="137" t="str">
        <f>Budget!I9</f>
        <v>Other</v>
      </c>
      <c r="I8" s="130">
        <f ca="1">IF(AND(Budget!L9="A",'YTD Analysis'!C$42&gt;=3),J8,SUMIF(F:F,"Income"&amp;H8,D:D))</f>
        <v>0</v>
      </c>
      <c r="J8" s="138">
        <f>Budget!J9</f>
        <v>0</v>
      </c>
      <c r="K8" s="132">
        <f t="shared" ca="1" si="1"/>
        <v>0</v>
      </c>
    </row>
    <row r="9" spans="1:15" ht="13.5" thickBot="1">
      <c r="B9" s="105"/>
      <c r="F9" s="160" t="str">
        <f t="shared" si="0"/>
        <v/>
      </c>
      <c r="H9" s="139" t="s">
        <v>29</v>
      </c>
      <c r="I9" s="140">
        <f ca="1">SUM(I2:I8)</f>
        <v>0</v>
      </c>
      <c r="J9" s="141">
        <f>SUM(J2:J8)</f>
        <v>7375</v>
      </c>
      <c r="K9" s="142">
        <f ca="1">SUM(K2:K8)</f>
        <v>-7375</v>
      </c>
    </row>
    <row r="10" spans="1:15" ht="13.5" thickBot="1">
      <c r="A10" s="107"/>
      <c r="B10" s="105"/>
      <c r="D10" s="108"/>
      <c r="E10" s="109"/>
      <c r="F10" s="160" t="str">
        <f t="shared" si="0"/>
        <v/>
      </c>
      <c r="G10" s="143"/>
    </row>
    <row r="11" spans="1:15" ht="13.5" thickBot="1">
      <c r="B11" s="105"/>
      <c r="F11" s="160" t="str">
        <f t="shared" si="0"/>
        <v/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B12" s="105"/>
      <c r="F12" s="160" t="str">
        <f t="shared" si="0"/>
        <v/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IF(Budget!D4="Yes",(3*Budget!C4)-('YTD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B13" s="105"/>
      <c r="E13" s="155"/>
      <c r="F13" s="160" t="str">
        <f t="shared" si="0"/>
        <v/>
      </c>
      <c r="H13" s="129" t="str">
        <f>Budget!B5</f>
        <v>Car</v>
      </c>
      <c r="I13" s="147">
        <f t="shared" si="2"/>
        <v>0</v>
      </c>
      <c r="J13" s="148">
        <f>IF(Budget!D5="Yes",(3*Budget!C5)-('YTD Analysis'!C4),Budget!C5)</f>
        <v>45</v>
      </c>
      <c r="K13" s="149">
        <f t="shared" ref="K13:K41" si="4">J13-I13</f>
        <v>45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B14" s="105"/>
      <c r="F14" s="160" t="str">
        <f t="shared" si="0"/>
        <v/>
      </c>
      <c r="H14" s="129" t="str">
        <f>Budget!B6</f>
        <v>Charity</v>
      </c>
      <c r="I14" s="147">
        <f t="shared" si="2"/>
        <v>0</v>
      </c>
      <c r="J14" s="148">
        <f>IF(Budget!D6="Yes",(3*Budget!C6)-('YTD Analysis'!C5),Budget!C6)</f>
        <v>50</v>
      </c>
      <c r="K14" s="149">
        <f t="shared" si="4"/>
        <v>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B15" s="105"/>
      <c r="E15" s="155"/>
      <c r="F15" s="160" t="str">
        <f t="shared" si="0"/>
        <v/>
      </c>
      <c r="H15" s="129" t="str">
        <f>Budget!B7</f>
        <v>Emergency</v>
      </c>
      <c r="I15" s="147">
        <f t="shared" si="2"/>
        <v>0</v>
      </c>
      <c r="J15" s="148">
        <f>IF(Budget!D7="Yes",(3*Budget!C7)-('YTD Analysis'!C6),Budget!C7)</f>
        <v>150</v>
      </c>
      <c r="K15" s="149">
        <f t="shared" si="4"/>
        <v>150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B16" s="105"/>
      <c r="F16" s="160" t="str">
        <f t="shared" si="0"/>
        <v/>
      </c>
      <c r="H16" s="129" t="str">
        <f>Budget!B8</f>
        <v>Gas</v>
      </c>
      <c r="I16" s="147">
        <f t="shared" si="2"/>
        <v>0</v>
      </c>
      <c r="J16" s="148">
        <f>IF(Budget!D8="Yes",(3*Budget!C8)-('YTD Analysis'!C7),Budget!C8)</f>
        <v>300</v>
      </c>
      <c r="K16" s="149">
        <f t="shared" si="4"/>
        <v>300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2:15">
      <c r="B17" s="105"/>
      <c r="F17" s="160" t="str">
        <f t="shared" si="0"/>
        <v/>
      </c>
      <c r="G17" s="151"/>
      <c r="H17" s="129" t="str">
        <f>Budget!B9</f>
        <v>Gifts</v>
      </c>
      <c r="I17" s="147">
        <f t="shared" si="2"/>
        <v>0</v>
      </c>
      <c r="J17" s="148">
        <f>IF(Budget!D9="Yes",(3*Budget!C9)-('YTD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2:15">
      <c r="B18" s="105"/>
      <c r="E18" s="155"/>
      <c r="F18" s="160" t="str">
        <f t="shared" si="0"/>
        <v/>
      </c>
      <c r="G18" s="151"/>
      <c r="H18" s="129" t="str">
        <f>Budget!B10</f>
        <v>Going Out</v>
      </c>
      <c r="I18" s="147">
        <f t="shared" si="2"/>
        <v>0</v>
      </c>
      <c r="J18" s="148">
        <f>IF(Budget!D10="Yes",(3*Budget!C10)-('YTD Analysis'!C9),Budget!C10)</f>
        <v>75</v>
      </c>
      <c r="K18" s="149">
        <f t="shared" si="4"/>
        <v>75</v>
      </c>
      <c r="M18" s="129" t="str">
        <f>Budget!F10</f>
        <v>Mortgage</v>
      </c>
      <c r="N18" s="147">
        <f>Budget!G10</f>
        <v>2000</v>
      </c>
      <c r="O18" s="150" t="str">
        <f t="shared" si="3"/>
        <v/>
      </c>
    </row>
    <row r="19" spans="2:15">
      <c r="F19" s="160" t="str">
        <f t="shared" si="0"/>
        <v/>
      </c>
      <c r="H19" s="129" t="str">
        <f>Budget!B11</f>
        <v>Groceries</v>
      </c>
      <c r="I19" s="147">
        <f t="shared" si="2"/>
        <v>0</v>
      </c>
      <c r="J19" s="148">
        <f>IF(Budget!D11="Yes",(3*Budget!C11)-('YTD Analysis'!C10),Budget!C11)</f>
        <v>500</v>
      </c>
      <c r="K19" s="149">
        <f t="shared" si="4"/>
        <v>500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2:15">
      <c r="F20" s="160" t="str">
        <f t="shared" si="0"/>
        <v/>
      </c>
      <c r="H20" s="129" t="str">
        <f>Budget!B12</f>
        <v>Jane</v>
      </c>
      <c r="I20" s="147">
        <f t="shared" si="2"/>
        <v>0</v>
      </c>
      <c r="J20" s="148">
        <f>IF(Budget!D12="Yes",(3*Budget!C12)-('YTD Analysis'!C11),Budget!C12)</f>
        <v>30</v>
      </c>
      <c r="K20" s="149">
        <f t="shared" si="4"/>
        <v>30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2:15">
      <c r="F21" s="160" t="str">
        <f t="shared" si="0"/>
        <v/>
      </c>
      <c r="H21" s="129" t="str">
        <f>Budget!B13</f>
        <v>John</v>
      </c>
      <c r="I21" s="147">
        <f t="shared" si="2"/>
        <v>0</v>
      </c>
      <c r="J21" s="148">
        <f>IF(Budget!D13="Yes",(3*Budget!C13)-('YTD Analysis'!C12),Budget!C13)</f>
        <v>30</v>
      </c>
      <c r="K21" s="149">
        <f t="shared" si="4"/>
        <v>30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2:15">
      <c r="F22" s="160" t="str">
        <f t="shared" si="0"/>
        <v/>
      </c>
      <c r="H22" s="129" t="str">
        <f>Budget!B14</f>
        <v>kids</v>
      </c>
      <c r="I22" s="147">
        <f t="shared" si="2"/>
        <v>0</v>
      </c>
      <c r="J22" s="148">
        <f>IF(Budget!D14="Yes",(3*Budget!C14)-('YTD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2:15">
      <c r="F23" s="160" t="str">
        <f t="shared" si="0"/>
        <v/>
      </c>
      <c r="H23" s="129" t="str">
        <f>Budget!B15</f>
        <v>Kids Clothing</v>
      </c>
      <c r="I23" s="147">
        <f t="shared" si="2"/>
        <v>0</v>
      </c>
      <c r="J23" s="148">
        <f>IF(Budget!D15="Yes",(3*Budget!C15)-('YTD Analysis'!C14),Budget!C15)</f>
        <v>300</v>
      </c>
      <c r="K23" s="149">
        <f t="shared" si="4"/>
        <v>300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2:15">
      <c r="F24" s="160" t="str">
        <f t="shared" si="0"/>
        <v/>
      </c>
      <c r="H24" s="129" t="str">
        <f>Budget!B16</f>
        <v>Kids Medical</v>
      </c>
      <c r="I24" s="147">
        <f t="shared" si="2"/>
        <v>0</v>
      </c>
      <c r="J24" s="148">
        <f>IF(Budget!D16="Yes",(3*Budget!C16)-('YTD Analysis'!C15),Budget!C16)</f>
        <v>75</v>
      </c>
      <c r="K24" s="149">
        <f t="shared" si="4"/>
        <v>75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2:15">
      <c r="F25" s="160" t="str">
        <f t="shared" si="0"/>
        <v/>
      </c>
      <c r="H25" s="129" t="str">
        <f>Budget!B17</f>
        <v>Medical</v>
      </c>
      <c r="I25" s="147">
        <f t="shared" si="2"/>
        <v>0</v>
      </c>
      <c r="J25" s="148">
        <f>IF(Budget!D17="Yes",(3*Budget!C17)-('YTD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2:15">
      <c r="F26" s="160" t="str">
        <f t="shared" si="0"/>
        <v/>
      </c>
      <c r="H26" s="129" t="str">
        <f>Budget!B18</f>
        <v>Misc</v>
      </c>
      <c r="I26" s="147">
        <f t="shared" si="2"/>
        <v>0</v>
      </c>
      <c r="J26" s="148">
        <f>IF(Budget!D18="Yes",(3*Budget!C18)-('YTD Analysis'!C17),Budget!C18)</f>
        <v>200</v>
      </c>
      <c r="K26" s="149">
        <f t="shared" si="4"/>
        <v>200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2:15">
      <c r="F27" s="160" t="str">
        <f t="shared" si="0"/>
        <v/>
      </c>
      <c r="H27" s="129" t="str">
        <f>Budget!B19</f>
        <v>My Clothing</v>
      </c>
      <c r="I27" s="147">
        <f t="shared" si="2"/>
        <v>0</v>
      </c>
      <c r="J27" s="148">
        <f>IF(Budget!D19="Yes",(3*Budget!C19)-('YTD Analysis'!C18),Budget!C19)</f>
        <v>25</v>
      </c>
      <c r="K27" s="149">
        <f t="shared" si="4"/>
        <v>25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2:15">
      <c r="F28" s="160" t="str">
        <f t="shared" si="0"/>
        <v/>
      </c>
      <c r="H28" s="129" t="str">
        <f>Budget!B20</f>
        <v>Other</v>
      </c>
      <c r="I28" s="147">
        <f t="shared" si="2"/>
        <v>0</v>
      </c>
      <c r="J28" s="148">
        <f>IF(Budget!D20="Yes",(3*Budget!C20)-('YTD Analysis'!C19),Budget!C20)</f>
        <v>0</v>
      </c>
      <c r="K28" s="149">
        <f t="shared" si="4"/>
        <v>0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2:15">
      <c r="F29" s="160" t="str">
        <f t="shared" si="0"/>
        <v/>
      </c>
      <c r="H29" s="129" t="str">
        <f>Budget!B21</f>
        <v>Travel</v>
      </c>
      <c r="I29" s="147">
        <f t="shared" si="2"/>
        <v>0</v>
      </c>
      <c r="J29" s="148">
        <f>IF(Budget!D21="Yes",(3*Budget!C21)-('YTD Analysis'!C20),Budget!C21)</f>
        <v>300</v>
      </c>
      <c r="K29" s="149">
        <f t="shared" si="4"/>
        <v>300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2:15">
      <c r="F30" s="160" t="str">
        <f t="shared" si="0"/>
        <v/>
      </c>
      <c r="H30" s="129" t="str">
        <f>Budget!B22</f>
        <v>Utilities</v>
      </c>
      <c r="I30" s="147">
        <f t="shared" si="2"/>
        <v>0</v>
      </c>
      <c r="J30" s="148">
        <f>IF(Budget!D22="Yes",(3*Budget!C22)-('YTD Analysis'!C21),Budget!C22)</f>
        <v>250</v>
      </c>
      <c r="K30" s="149">
        <f t="shared" si="4"/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2:15">
      <c r="F31" s="160" t="str">
        <f t="shared" si="0"/>
        <v/>
      </c>
      <c r="H31" s="129">
        <f>Budget!B23</f>
        <v>0</v>
      </c>
      <c r="I31" s="147">
        <f t="shared" si="2"/>
        <v>0</v>
      </c>
      <c r="J31" s="148">
        <f>IF(Budget!D23="Yes",(3*Budget!C23)-('YTD Analysis'!C22),Budget!C23)</f>
        <v>0</v>
      </c>
      <c r="K31" s="149">
        <f t="shared" si="4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2:15">
      <c r="F32" s="160" t="str">
        <f t="shared" si="0"/>
        <v/>
      </c>
      <c r="H32" s="129">
        <f>Budget!B24</f>
        <v>0</v>
      </c>
      <c r="I32" s="147">
        <f t="shared" si="2"/>
        <v>0</v>
      </c>
      <c r="J32" s="148">
        <f>IF(Budget!D24="Yes",(3*Budget!C24)-('YTD Analysis'!C23),Budget!C24)</f>
        <v>0</v>
      </c>
      <c r="K32" s="149">
        <f t="shared" si="4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60" t="str">
        <f t="shared" si="0"/>
        <v/>
      </c>
      <c r="H33" s="129">
        <f>Budget!B25</f>
        <v>0</v>
      </c>
      <c r="I33" s="147">
        <f t="shared" si="2"/>
        <v>0</v>
      </c>
      <c r="J33" s="148">
        <f>IF(Budget!D25="Yes",(3*Budget!C25)-('YTD Analysis'!C24),Budget!C25)</f>
        <v>0</v>
      </c>
      <c r="K33" s="149">
        <f t="shared" si="4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60" t="str">
        <f t="shared" si="0"/>
        <v/>
      </c>
      <c r="H34" s="129">
        <f>Budget!B26</f>
        <v>0</v>
      </c>
      <c r="I34" s="147">
        <f t="shared" si="2"/>
        <v>0</v>
      </c>
      <c r="J34" s="148">
        <f>IF(Budget!D26="Yes",(3*Budget!C26)-('YTD Analysis'!C25),Budget!C26)</f>
        <v>0</v>
      </c>
      <c r="K34" s="149">
        <f t="shared" si="4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60" t="str">
        <f t="shared" si="0"/>
        <v/>
      </c>
      <c r="H35" s="129">
        <f>Budget!B27</f>
        <v>0</v>
      </c>
      <c r="I35" s="147">
        <f t="shared" si="2"/>
        <v>0</v>
      </c>
      <c r="J35" s="148">
        <f>IF(Budget!D27="Yes",(3*Budget!C27)-('YTD Analysis'!C26),Budget!C27)</f>
        <v>0</v>
      </c>
      <c r="K35" s="149">
        <f t="shared" si="4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60" t="str">
        <f t="shared" si="0"/>
        <v/>
      </c>
      <c r="H36" s="129">
        <f>Budget!B28</f>
        <v>0</v>
      </c>
      <c r="I36" s="147">
        <f t="shared" si="2"/>
        <v>0</v>
      </c>
      <c r="J36" s="148">
        <f>IF(Budget!D28="Yes",(3*Budget!C28)-('YTD Analysis'!C27),Budget!C28)</f>
        <v>0</v>
      </c>
      <c r="K36" s="149">
        <f t="shared" si="4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60" t="str">
        <f t="shared" si="0"/>
        <v/>
      </c>
      <c r="H37" s="129">
        <f>Budget!B29</f>
        <v>0</v>
      </c>
      <c r="I37" s="147">
        <f t="shared" si="2"/>
        <v>0</v>
      </c>
      <c r="J37" s="148">
        <f>IF(Budget!D29="Yes",(3*Budget!C29)-('YTD Analysis'!C28),Budget!C29)</f>
        <v>0</v>
      </c>
      <c r="K37" s="149">
        <f t="shared" si="4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60" t="str">
        <f t="shared" si="0"/>
        <v/>
      </c>
      <c r="H38" s="129">
        <f>Budget!B30</f>
        <v>0</v>
      </c>
      <c r="I38" s="147">
        <f t="shared" si="2"/>
        <v>0</v>
      </c>
      <c r="J38" s="148">
        <f>IF(Budget!D30="Yes",(3*Budget!C30)-('YTD Analysis'!C29),Budget!C30)</f>
        <v>0</v>
      </c>
      <c r="K38" s="149">
        <f t="shared" si="4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60" t="str">
        <f t="shared" si="0"/>
        <v/>
      </c>
      <c r="H39" s="129">
        <f>Budget!B31</f>
        <v>0</v>
      </c>
      <c r="I39" s="147">
        <f t="shared" si="2"/>
        <v>0</v>
      </c>
      <c r="J39" s="148">
        <f>IF(Budget!D31="Yes",(3*Budget!C31)-('YTD Analysis'!C30),Budget!C31)</f>
        <v>0</v>
      </c>
      <c r="K39" s="149">
        <f t="shared" si="4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60" t="str">
        <f t="shared" si="0"/>
        <v/>
      </c>
      <c r="H40" s="129">
        <f>Budget!B32</f>
        <v>0</v>
      </c>
      <c r="I40" s="147">
        <f t="shared" si="2"/>
        <v>0</v>
      </c>
      <c r="J40" s="148">
        <f>IF(Budget!D32="Yes",(3*Budget!C32)-('YTD Analysis'!C31),Budget!C32)</f>
        <v>0</v>
      </c>
      <c r="K40" s="149">
        <f t="shared" si="4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60" t="str">
        <f t="shared" si="0"/>
        <v/>
      </c>
      <c r="H41" s="129">
        <f>Budget!B33</f>
        <v>0</v>
      </c>
      <c r="I41" s="147">
        <f t="shared" si="2"/>
        <v>0</v>
      </c>
      <c r="J41" s="148">
        <f>IF(Budget!D33="Yes",(3*Budget!C33)-('YTD Analysis'!C32),Budget!C33)</f>
        <v>0</v>
      </c>
      <c r="K41" s="149">
        <f t="shared" si="4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60" t="str">
        <f t="shared" si="0"/>
        <v/>
      </c>
      <c r="H42" s="152" t="s">
        <v>29</v>
      </c>
      <c r="I42" s="153">
        <f>SUM(I12:I41)</f>
        <v>0</v>
      </c>
      <c r="J42" s="145">
        <f>SUM(J12:J41)</f>
        <v>2585</v>
      </c>
      <c r="K42" s="154">
        <f>SUM(K12:K41)</f>
        <v>2585</v>
      </c>
    </row>
    <row r="43" spans="6:15">
      <c r="F43" s="160" t="str">
        <f t="shared" si="0"/>
        <v/>
      </c>
    </row>
    <row r="44" spans="6:15">
      <c r="F44" s="160" t="str">
        <f t="shared" si="0"/>
        <v/>
      </c>
    </row>
    <row r="45" spans="6:15">
      <c r="F45" s="160" t="str">
        <f t="shared" si="0"/>
        <v/>
      </c>
    </row>
    <row r="46" spans="6:15">
      <c r="F46" s="160" t="str">
        <f t="shared" si="0"/>
        <v/>
      </c>
    </row>
    <row r="47" spans="6:15">
      <c r="F47" s="160" t="str">
        <f t="shared" si="0"/>
        <v/>
      </c>
    </row>
    <row r="48" spans="6:15">
      <c r="F48" s="160" t="str">
        <f t="shared" si="0"/>
        <v/>
      </c>
    </row>
    <row r="49" spans="1:14" s="133" customFormat="1">
      <c r="A49" s="104"/>
      <c r="B49" s="122"/>
      <c r="C49" s="105"/>
      <c r="D49" s="106"/>
      <c r="E49" s="103"/>
      <c r="F49" s="160" t="str">
        <f t="shared" si="0"/>
        <v/>
      </c>
      <c r="G49" s="134"/>
      <c r="H49" s="2"/>
      <c r="I49" s="2"/>
      <c r="J49" s="2"/>
      <c r="K49" s="2"/>
      <c r="L49" s="2"/>
      <c r="M49" s="2"/>
      <c r="N49" s="128"/>
    </row>
    <row r="50" spans="1:14" s="133" customFormat="1">
      <c r="A50" s="104"/>
      <c r="B50" s="122"/>
      <c r="C50" s="105"/>
      <c r="D50" s="106"/>
      <c r="E50" s="103"/>
      <c r="F50" s="160" t="str">
        <f t="shared" si="0"/>
        <v/>
      </c>
      <c r="G50" s="134"/>
      <c r="H50" s="2"/>
      <c r="I50" s="2"/>
      <c r="J50" s="2"/>
      <c r="K50" s="2"/>
      <c r="L50" s="2"/>
      <c r="M50" s="2"/>
      <c r="N50" s="128"/>
    </row>
    <row r="51" spans="1:14" s="133" customFormat="1">
      <c r="A51" s="104"/>
      <c r="B51" s="122"/>
      <c r="C51" s="105"/>
      <c r="D51" s="106"/>
      <c r="E51" s="103"/>
      <c r="F51" s="160" t="str">
        <f t="shared" si="0"/>
        <v/>
      </c>
      <c r="G51" s="134"/>
      <c r="H51" s="2"/>
      <c r="I51" s="2"/>
      <c r="J51" s="2"/>
      <c r="K51" s="2"/>
      <c r="L51" s="2"/>
      <c r="M51" s="2"/>
      <c r="N51" s="128"/>
    </row>
    <row r="52" spans="1:14" s="133" customFormat="1">
      <c r="A52" s="104"/>
      <c r="B52" s="122"/>
      <c r="C52" s="105"/>
      <c r="D52" s="106"/>
      <c r="E52" s="103"/>
      <c r="F52" s="160" t="str">
        <f t="shared" si="0"/>
        <v/>
      </c>
      <c r="G52" s="134"/>
      <c r="H52" s="2"/>
      <c r="I52" s="2"/>
      <c r="J52" s="2"/>
      <c r="K52" s="2"/>
      <c r="L52" s="2"/>
      <c r="M52" s="2"/>
      <c r="N52" s="128"/>
    </row>
    <row r="53" spans="1:14" s="133" customFormat="1">
      <c r="A53" s="104"/>
      <c r="B53" s="122"/>
      <c r="C53" s="105"/>
      <c r="D53" s="106"/>
      <c r="E53" s="103"/>
      <c r="F53" s="160" t="str">
        <f t="shared" si="0"/>
        <v/>
      </c>
      <c r="G53" s="134"/>
      <c r="H53" s="2"/>
      <c r="I53" s="2"/>
      <c r="J53" s="2"/>
      <c r="K53" s="2"/>
      <c r="L53" s="2"/>
      <c r="M53" s="2"/>
      <c r="N53" s="128"/>
    </row>
    <row r="54" spans="1:14" s="133" customFormat="1">
      <c r="A54" s="104"/>
      <c r="B54" s="122"/>
      <c r="C54" s="105"/>
      <c r="D54" s="106"/>
      <c r="E54" s="103"/>
      <c r="F54" s="160" t="str">
        <f t="shared" si="0"/>
        <v/>
      </c>
      <c r="G54" s="134"/>
      <c r="H54" s="2"/>
      <c r="I54" s="2"/>
      <c r="J54" s="2"/>
      <c r="K54" s="2"/>
      <c r="L54" s="2"/>
      <c r="M54" s="2"/>
      <c r="N54" s="128"/>
    </row>
    <row r="55" spans="1:14" s="133" customFormat="1">
      <c r="A55" s="104"/>
      <c r="B55" s="122"/>
      <c r="C55" s="105"/>
      <c r="D55" s="106"/>
      <c r="E55" s="103"/>
      <c r="F55" s="160" t="str">
        <f t="shared" si="0"/>
        <v/>
      </c>
      <c r="G55" s="134"/>
      <c r="H55" s="2"/>
      <c r="I55" s="2"/>
      <c r="J55" s="2"/>
      <c r="K55" s="2"/>
      <c r="L55" s="2"/>
      <c r="M55" s="2"/>
      <c r="N55" s="128"/>
    </row>
    <row r="56" spans="1:14" s="133" customFormat="1">
      <c r="A56" s="104"/>
      <c r="B56" s="122"/>
      <c r="C56" s="105"/>
      <c r="D56" s="106"/>
      <c r="E56" s="103"/>
      <c r="F56" s="160" t="str">
        <f t="shared" si="0"/>
        <v/>
      </c>
      <c r="G56" s="134"/>
      <c r="H56" s="2"/>
      <c r="I56" s="2"/>
      <c r="J56" s="2"/>
      <c r="K56" s="2"/>
      <c r="L56" s="2"/>
      <c r="M56" s="2"/>
      <c r="N56" s="128"/>
    </row>
    <row r="57" spans="1:14" s="133" customFormat="1">
      <c r="A57" s="104"/>
      <c r="B57" s="122"/>
      <c r="C57" s="105"/>
      <c r="D57" s="106"/>
      <c r="E57" s="103"/>
      <c r="F57" s="160" t="str">
        <f t="shared" si="0"/>
        <v/>
      </c>
      <c r="G57" s="134"/>
      <c r="H57" s="2"/>
      <c r="I57" s="2"/>
      <c r="J57" s="2"/>
      <c r="K57" s="2"/>
      <c r="L57" s="2"/>
      <c r="M57" s="2"/>
      <c r="N57" s="128"/>
    </row>
    <row r="58" spans="1:14" s="133" customFormat="1">
      <c r="A58" s="104"/>
      <c r="B58" s="122"/>
      <c r="C58" s="105"/>
      <c r="D58" s="106"/>
      <c r="E58" s="103"/>
      <c r="F58" s="160" t="str">
        <f t="shared" si="0"/>
        <v/>
      </c>
      <c r="G58" s="134"/>
      <c r="H58" s="2"/>
      <c r="I58" s="2"/>
      <c r="J58" s="2"/>
      <c r="K58" s="2"/>
      <c r="L58" s="2"/>
      <c r="M58" s="2"/>
      <c r="N58" s="128"/>
    </row>
    <row r="59" spans="1:14" s="133" customFormat="1">
      <c r="A59" s="104"/>
      <c r="B59" s="122"/>
      <c r="C59" s="105"/>
      <c r="D59" s="106"/>
      <c r="E59" s="103"/>
      <c r="F59" s="160" t="str">
        <f t="shared" si="0"/>
        <v/>
      </c>
      <c r="G59" s="134"/>
      <c r="H59" s="2"/>
      <c r="I59" s="2"/>
      <c r="J59" s="2"/>
      <c r="K59" s="2"/>
      <c r="L59" s="2"/>
      <c r="M59" s="2"/>
      <c r="N59" s="128"/>
    </row>
    <row r="60" spans="1:14" s="133" customFormat="1">
      <c r="A60" s="104"/>
      <c r="B60" s="122"/>
      <c r="C60" s="105"/>
      <c r="D60" s="106"/>
      <c r="E60" s="103"/>
      <c r="F60" s="160" t="str">
        <f t="shared" si="0"/>
        <v/>
      </c>
      <c r="G60" s="134"/>
      <c r="H60" s="2"/>
      <c r="I60" s="2"/>
      <c r="J60" s="2"/>
      <c r="K60" s="2"/>
      <c r="L60" s="2"/>
      <c r="M60" s="2"/>
      <c r="N60" s="128"/>
    </row>
    <row r="61" spans="1:14" s="133" customFormat="1">
      <c r="A61" s="104"/>
      <c r="B61" s="122"/>
      <c r="C61" s="105"/>
      <c r="D61" s="106"/>
      <c r="E61" s="103"/>
      <c r="F61" s="160" t="str">
        <f t="shared" si="0"/>
        <v/>
      </c>
      <c r="G61" s="134"/>
      <c r="H61" s="2"/>
      <c r="I61" s="2"/>
      <c r="J61" s="2"/>
      <c r="K61" s="2"/>
      <c r="L61" s="2"/>
      <c r="M61" s="2"/>
      <c r="N61" s="128"/>
    </row>
    <row r="62" spans="1:14" s="133" customFormat="1">
      <c r="A62" s="104"/>
      <c r="B62" s="122"/>
      <c r="C62" s="105"/>
      <c r="D62" s="106"/>
      <c r="E62" s="103"/>
      <c r="F62" s="160" t="str">
        <f t="shared" si="0"/>
        <v/>
      </c>
      <c r="G62" s="134"/>
      <c r="H62" s="2"/>
      <c r="I62" s="2"/>
      <c r="J62" s="2"/>
      <c r="K62" s="2"/>
      <c r="L62" s="2"/>
      <c r="M62" s="2"/>
      <c r="N62" s="128"/>
    </row>
    <row r="63" spans="1:14" s="133" customFormat="1">
      <c r="A63" s="104"/>
      <c r="B63" s="122"/>
      <c r="C63" s="105"/>
      <c r="D63" s="106"/>
      <c r="E63" s="103"/>
      <c r="F63" s="160" t="str">
        <f t="shared" si="0"/>
        <v/>
      </c>
      <c r="G63" s="134"/>
      <c r="H63" s="2"/>
      <c r="I63" s="2"/>
      <c r="J63" s="2"/>
      <c r="K63" s="2"/>
      <c r="L63" s="2"/>
      <c r="M63" s="2"/>
      <c r="N63" s="128"/>
    </row>
    <row r="64" spans="1:14" s="133" customFormat="1">
      <c r="A64" s="104"/>
      <c r="B64" s="122"/>
      <c r="C64" s="105"/>
      <c r="D64" s="106"/>
      <c r="E64" s="103"/>
      <c r="F64" s="160" t="str">
        <f t="shared" si="0"/>
        <v/>
      </c>
      <c r="G64" s="134"/>
      <c r="H64" s="2"/>
      <c r="I64" s="2"/>
      <c r="J64" s="2"/>
      <c r="K64" s="2"/>
      <c r="L64" s="2"/>
      <c r="M64" s="2"/>
      <c r="N64" s="128"/>
    </row>
    <row r="65" spans="1:14" s="133" customFormat="1">
      <c r="A65" s="104"/>
      <c r="B65" s="122"/>
      <c r="C65" s="105"/>
      <c r="D65" s="106"/>
      <c r="E65" s="103"/>
      <c r="F65" s="160" t="str">
        <f t="shared" si="0"/>
        <v/>
      </c>
      <c r="G65" s="134"/>
      <c r="H65" s="2"/>
      <c r="I65" s="2"/>
      <c r="J65" s="2"/>
      <c r="K65" s="2"/>
      <c r="L65" s="2"/>
      <c r="M65" s="2"/>
      <c r="N65" s="128"/>
    </row>
    <row r="66" spans="1:14" s="133" customFormat="1">
      <c r="A66" s="104"/>
      <c r="B66" s="122"/>
      <c r="C66" s="105"/>
      <c r="D66" s="106"/>
      <c r="E66" s="103"/>
      <c r="F66" s="160" t="str">
        <f t="shared" si="0"/>
        <v/>
      </c>
      <c r="G66" s="134"/>
      <c r="H66" s="2"/>
      <c r="I66" s="2"/>
      <c r="J66" s="2"/>
      <c r="K66" s="2"/>
      <c r="L66" s="2"/>
      <c r="M66" s="2"/>
      <c r="N66" s="128"/>
    </row>
    <row r="67" spans="1:14" s="133" customFormat="1">
      <c r="A67" s="104"/>
      <c r="B67" s="122"/>
      <c r="C67" s="105"/>
      <c r="D67" s="106"/>
      <c r="E67" s="103"/>
      <c r="F67" s="160" t="str">
        <f t="shared" ref="F67:F130" si="5">B67&amp;C67</f>
        <v/>
      </c>
      <c r="G67" s="134"/>
      <c r="H67" s="2"/>
      <c r="I67" s="2"/>
      <c r="J67" s="2"/>
      <c r="K67" s="2"/>
      <c r="L67" s="2"/>
      <c r="M67" s="2"/>
      <c r="N67" s="128"/>
    </row>
    <row r="68" spans="1:14" s="133" customFormat="1">
      <c r="A68" s="104"/>
      <c r="B68" s="122"/>
      <c r="C68" s="105"/>
      <c r="D68" s="106"/>
      <c r="E68" s="103"/>
      <c r="F68" s="160" t="str">
        <f t="shared" si="5"/>
        <v/>
      </c>
      <c r="G68" s="134"/>
      <c r="H68" s="2"/>
      <c r="I68" s="2"/>
      <c r="J68" s="2"/>
      <c r="K68" s="2"/>
      <c r="L68" s="2"/>
      <c r="M68" s="2"/>
      <c r="N68" s="128"/>
    </row>
    <row r="69" spans="1:14" s="133" customFormat="1">
      <c r="A69" s="104"/>
      <c r="B69" s="122"/>
      <c r="C69" s="105"/>
      <c r="D69" s="106"/>
      <c r="E69" s="103"/>
      <c r="F69" s="160" t="str">
        <f t="shared" si="5"/>
        <v/>
      </c>
      <c r="G69" s="134"/>
      <c r="H69" s="2"/>
      <c r="I69" s="2"/>
      <c r="J69" s="2"/>
      <c r="K69" s="2"/>
      <c r="L69" s="2"/>
      <c r="M69" s="2"/>
      <c r="N69" s="128"/>
    </row>
    <row r="70" spans="1:14" s="133" customFormat="1">
      <c r="A70" s="104"/>
      <c r="B70" s="122"/>
      <c r="C70" s="105"/>
      <c r="D70" s="106"/>
      <c r="E70" s="103"/>
      <c r="F70" s="160" t="str">
        <f t="shared" si="5"/>
        <v/>
      </c>
      <c r="G70" s="134"/>
      <c r="H70" s="2"/>
      <c r="I70" s="2"/>
      <c r="J70" s="2"/>
      <c r="K70" s="2"/>
      <c r="L70" s="2"/>
      <c r="M70" s="2"/>
      <c r="N70" s="128"/>
    </row>
    <row r="71" spans="1:14" s="133" customFormat="1">
      <c r="A71" s="104"/>
      <c r="B71" s="122"/>
      <c r="C71" s="105"/>
      <c r="D71" s="106"/>
      <c r="E71" s="103"/>
      <c r="F71" s="160" t="str">
        <f t="shared" si="5"/>
        <v/>
      </c>
      <c r="G71" s="134"/>
      <c r="H71" s="2"/>
      <c r="I71" s="2"/>
      <c r="J71" s="2"/>
      <c r="K71" s="2"/>
      <c r="L71" s="2"/>
      <c r="M71" s="2"/>
      <c r="N71" s="128"/>
    </row>
    <row r="72" spans="1:14" s="133" customFormat="1">
      <c r="A72" s="104"/>
      <c r="B72" s="122"/>
      <c r="C72" s="105"/>
      <c r="D72" s="106"/>
      <c r="E72" s="103"/>
      <c r="F72" s="160" t="str">
        <f t="shared" si="5"/>
        <v/>
      </c>
      <c r="G72" s="134"/>
      <c r="H72" s="2"/>
      <c r="I72" s="2"/>
      <c r="J72" s="2"/>
      <c r="K72" s="2"/>
      <c r="L72" s="2"/>
      <c r="M72" s="2"/>
      <c r="N72" s="128"/>
    </row>
    <row r="73" spans="1:14" s="133" customFormat="1">
      <c r="A73" s="104"/>
      <c r="B73" s="122"/>
      <c r="C73" s="105"/>
      <c r="D73" s="106"/>
      <c r="E73" s="103"/>
      <c r="F73" s="160" t="str">
        <f t="shared" si="5"/>
        <v/>
      </c>
      <c r="G73" s="134"/>
      <c r="H73" s="2"/>
      <c r="I73" s="2"/>
      <c r="J73" s="2"/>
      <c r="K73" s="2"/>
      <c r="L73" s="2"/>
      <c r="M73" s="2"/>
      <c r="N73" s="128"/>
    </row>
    <row r="74" spans="1:14" s="133" customFormat="1">
      <c r="A74" s="104"/>
      <c r="B74" s="122"/>
      <c r="C74" s="105"/>
      <c r="D74" s="106"/>
      <c r="E74" s="103"/>
      <c r="F74" s="160" t="str">
        <f t="shared" si="5"/>
        <v/>
      </c>
      <c r="G74" s="134"/>
      <c r="H74" s="2"/>
      <c r="I74" s="2"/>
      <c r="J74" s="2"/>
      <c r="K74" s="2"/>
      <c r="L74" s="2"/>
      <c r="M74" s="2"/>
      <c r="N74" s="128"/>
    </row>
    <row r="75" spans="1:14" s="133" customFormat="1">
      <c r="A75" s="104"/>
      <c r="B75" s="122"/>
      <c r="C75" s="105"/>
      <c r="D75" s="106"/>
      <c r="E75" s="103"/>
      <c r="F75" s="160" t="str">
        <f t="shared" si="5"/>
        <v/>
      </c>
      <c r="G75" s="134"/>
      <c r="H75" s="2"/>
      <c r="I75" s="2"/>
      <c r="J75" s="2"/>
      <c r="K75" s="2"/>
      <c r="L75" s="2"/>
      <c r="M75" s="2"/>
      <c r="N75" s="128"/>
    </row>
    <row r="76" spans="1:14" s="133" customFormat="1">
      <c r="A76" s="104"/>
      <c r="B76" s="122"/>
      <c r="C76" s="105"/>
      <c r="D76" s="106"/>
      <c r="E76" s="103"/>
      <c r="F76" s="160" t="str">
        <f t="shared" si="5"/>
        <v/>
      </c>
      <c r="G76" s="134"/>
      <c r="H76" s="2"/>
      <c r="I76" s="2"/>
      <c r="J76" s="2"/>
      <c r="K76" s="2"/>
      <c r="L76" s="2"/>
      <c r="M76" s="2"/>
      <c r="N76" s="128"/>
    </row>
    <row r="77" spans="1:14" s="133" customFormat="1">
      <c r="A77" s="104"/>
      <c r="B77" s="122"/>
      <c r="C77" s="105"/>
      <c r="D77" s="106"/>
      <c r="E77" s="103"/>
      <c r="F77" s="160" t="str">
        <f t="shared" si="5"/>
        <v/>
      </c>
      <c r="G77" s="134"/>
      <c r="H77" s="2"/>
      <c r="I77" s="2"/>
      <c r="J77" s="2"/>
      <c r="K77" s="2"/>
      <c r="L77" s="2"/>
      <c r="M77" s="2"/>
      <c r="N77" s="128"/>
    </row>
    <row r="78" spans="1:14" s="133" customFormat="1">
      <c r="A78" s="104"/>
      <c r="B78" s="122"/>
      <c r="C78" s="105"/>
      <c r="D78" s="106"/>
      <c r="E78" s="103"/>
      <c r="F78" s="160" t="str">
        <f t="shared" si="5"/>
        <v/>
      </c>
      <c r="G78" s="134"/>
      <c r="H78" s="2"/>
      <c r="I78" s="2"/>
      <c r="J78" s="2"/>
      <c r="K78" s="2"/>
      <c r="L78" s="2"/>
      <c r="M78" s="2"/>
      <c r="N78" s="128"/>
    </row>
    <row r="79" spans="1:14" s="133" customFormat="1">
      <c r="A79" s="104"/>
      <c r="B79" s="122"/>
      <c r="C79" s="105"/>
      <c r="D79" s="106"/>
      <c r="E79" s="103"/>
      <c r="F79" s="160" t="str">
        <f t="shared" si="5"/>
        <v/>
      </c>
      <c r="G79" s="134"/>
      <c r="H79" s="2"/>
      <c r="I79" s="2"/>
      <c r="J79" s="2"/>
      <c r="K79" s="2"/>
      <c r="L79" s="2"/>
      <c r="M79" s="2"/>
      <c r="N79" s="128"/>
    </row>
    <row r="80" spans="1:14" s="133" customFormat="1">
      <c r="A80" s="104"/>
      <c r="B80" s="122"/>
      <c r="C80" s="105"/>
      <c r="D80" s="106"/>
      <c r="E80" s="103"/>
      <c r="F80" s="160" t="str">
        <f t="shared" si="5"/>
        <v/>
      </c>
      <c r="G80" s="134"/>
      <c r="H80" s="2"/>
      <c r="I80" s="2"/>
      <c r="J80" s="2"/>
      <c r="K80" s="2"/>
      <c r="L80" s="2"/>
      <c r="M80" s="2"/>
      <c r="N80" s="128"/>
    </row>
    <row r="81" spans="1:14" s="133" customFormat="1">
      <c r="A81" s="104"/>
      <c r="B81" s="122"/>
      <c r="C81" s="105"/>
      <c r="D81" s="106"/>
      <c r="E81" s="103"/>
      <c r="F81" s="160" t="str">
        <f t="shared" si="5"/>
        <v/>
      </c>
      <c r="G81" s="134"/>
      <c r="H81" s="2"/>
      <c r="I81" s="2"/>
      <c r="J81" s="2"/>
      <c r="K81" s="2"/>
      <c r="L81" s="2"/>
      <c r="M81" s="2"/>
      <c r="N81" s="128"/>
    </row>
    <row r="82" spans="1:14" s="133" customFormat="1">
      <c r="A82" s="104"/>
      <c r="B82" s="122"/>
      <c r="C82" s="105"/>
      <c r="D82" s="106"/>
      <c r="E82" s="103"/>
      <c r="F82" s="160" t="str">
        <f t="shared" si="5"/>
        <v/>
      </c>
      <c r="G82" s="134"/>
      <c r="H82" s="2"/>
      <c r="I82" s="2"/>
      <c r="J82" s="2"/>
      <c r="K82" s="2"/>
      <c r="L82" s="2"/>
      <c r="M82" s="2"/>
      <c r="N82" s="128"/>
    </row>
    <row r="83" spans="1:14" s="133" customFormat="1">
      <c r="A83" s="104"/>
      <c r="B83" s="122"/>
      <c r="C83" s="105"/>
      <c r="D83" s="106"/>
      <c r="E83" s="103"/>
      <c r="F83" s="160" t="str">
        <f t="shared" si="5"/>
        <v/>
      </c>
      <c r="G83" s="134"/>
      <c r="H83" s="2"/>
      <c r="I83" s="2"/>
      <c r="J83" s="2"/>
      <c r="K83" s="2"/>
      <c r="L83" s="2"/>
      <c r="M83" s="2"/>
      <c r="N83" s="128"/>
    </row>
    <row r="84" spans="1:14" s="133" customFormat="1">
      <c r="A84" s="104"/>
      <c r="B84" s="122"/>
      <c r="C84" s="105"/>
      <c r="D84" s="106"/>
      <c r="E84" s="103"/>
      <c r="F84" s="160" t="str">
        <f t="shared" si="5"/>
        <v/>
      </c>
      <c r="G84" s="134"/>
      <c r="H84" s="2"/>
      <c r="I84" s="2"/>
      <c r="J84" s="2"/>
      <c r="K84" s="2"/>
      <c r="L84" s="2"/>
      <c r="M84" s="2"/>
      <c r="N84" s="128"/>
    </row>
    <row r="85" spans="1:14" s="133" customFormat="1">
      <c r="A85" s="104"/>
      <c r="B85" s="122"/>
      <c r="C85" s="105"/>
      <c r="D85" s="106"/>
      <c r="E85" s="103"/>
      <c r="F85" s="160" t="str">
        <f t="shared" si="5"/>
        <v/>
      </c>
      <c r="G85" s="134"/>
      <c r="H85" s="2"/>
      <c r="I85" s="2"/>
      <c r="J85" s="2"/>
      <c r="K85" s="2"/>
      <c r="L85" s="2"/>
      <c r="M85" s="2"/>
      <c r="N85" s="128"/>
    </row>
    <row r="86" spans="1:14" s="133" customFormat="1">
      <c r="A86" s="104"/>
      <c r="B86" s="122"/>
      <c r="C86" s="105"/>
      <c r="D86" s="106"/>
      <c r="E86" s="103"/>
      <c r="F86" s="160" t="str">
        <f t="shared" si="5"/>
        <v/>
      </c>
      <c r="G86" s="134"/>
      <c r="H86" s="2"/>
      <c r="I86" s="2"/>
      <c r="J86" s="2"/>
      <c r="K86" s="2"/>
      <c r="L86" s="2"/>
      <c r="M86" s="2"/>
      <c r="N86" s="128"/>
    </row>
    <row r="87" spans="1:14" s="133" customFormat="1">
      <c r="A87" s="104"/>
      <c r="B87" s="122"/>
      <c r="C87" s="105"/>
      <c r="D87" s="106"/>
      <c r="E87" s="103"/>
      <c r="F87" s="160" t="str">
        <f t="shared" si="5"/>
        <v/>
      </c>
      <c r="G87" s="134"/>
      <c r="H87" s="2"/>
      <c r="I87" s="2"/>
      <c r="J87" s="2"/>
      <c r="K87" s="2"/>
      <c r="L87" s="2"/>
      <c r="M87" s="2"/>
      <c r="N87" s="128"/>
    </row>
    <row r="88" spans="1:14" s="133" customFormat="1">
      <c r="A88" s="104"/>
      <c r="B88" s="122"/>
      <c r="C88" s="105"/>
      <c r="D88" s="106"/>
      <c r="E88" s="103"/>
      <c r="F88" s="160" t="str">
        <f t="shared" si="5"/>
        <v/>
      </c>
      <c r="G88" s="134"/>
      <c r="H88" s="2"/>
      <c r="I88" s="2"/>
      <c r="J88" s="2"/>
      <c r="K88" s="2"/>
      <c r="L88" s="2"/>
      <c r="M88" s="2"/>
      <c r="N88" s="128"/>
    </row>
    <row r="89" spans="1:14" s="133" customFormat="1">
      <c r="A89" s="104"/>
      <c r="B89" s="122"/>
      <c r="C89" s="105"/>
      <c r="D89" s="106"/>
      <c r="E89" s="103"/>
      <c r="F89" s="160" t="str">
        <f t="shared" si="5"/>
        <v/>
      </c>
      <c r="G89" s="134"/>
      <c r="H89" s="2"/>
      <c r="I89" s="2"/>
      <c r="J89" s="2"/>
      <c r="K89" s="2"/>
      <c r="L89" s="2"/>
      <c r="M89" s="2"/>
      <c r="N89" s="128"/>
    </row>
    <row r="90" spans="1:14" s="133" customFormat="1">
      <c r="A90" s="104"/>
      <c r="B90" s="122"/>
      <c r="C90" s="105"/>
      <c r="D90" s="106"/>
      <c r="E90" s="103"/>
      <c r="F90" s="160" t="str">
        <f t="shared" si="5"/>
        <v/>
      </c>
      <c r="G90" s="134"/>
      <c r="H90" s="2"/>
      <c r="I90" s="2"/>
      <c r="J90" s="2"/>
      <c r="K90" s="2"/>
      <c r="L90" s="2"/>
      <c r="M90" s="2"/>
      <c r="N90" s="128"/>
    </row>
    <row r="91" spans="1:14" s="133" customFormat="1">
      <c r="A91" s="104"/>
      <c r="B91" s="122"/>
      <c r="C91" s="105"/>
      <c r="D91" s="106"/>
      <c r="E91" s="103"/>
      <c r="F91" s="160" t="str">
        <f t="shared" si="5"/>
        <v/>
      </c>
      <c r="G91" s="134"/>
      <c r="H91" s="2"/>
      <c r="I91" s="2"/>
      <c r="J91" s="2"/>
      <c r="K91" s="2"/>
      <c r="L91" s="2"/>
      <c r="M91" s="2"/>
      <c r="N91" s="128"/>
    </row>
    <row r="92" spans="1:14" s="133" customFormat="1">
      <c r="A92" s="104"/>
      <c r="B92" s="122"/>
      <c r="C92" s="105"/>
      <c r="D92" s="106"/>
      <c r="E92" s="103"/>
      <c r="F92" s="160" t="str">
        <f t="shared" si="5"/>
        <v/>
      </c>
      <c r="G92" s="134"/>
      <c r="H92" s="2"/>
      <c r="I92" s="2"/>
      <c r="J92" s="2"/>
      <c r="K92" s="2"/>
      <c r="L92" s="2"/>
      <c r="M92" s="2"/>
      <c r="N92" s="128"/>
    </row>
    <row r="93" spans="1:14" s="133" customFormat="1">
      <c r="A93" s="104"/>
      <c r="B93" s="122"/>
      <c r="C93" s="105"/>
      <c r="D93" s="106"/>
      <c r="E93" s="103"/>
      <c r="F93" s="160" t="str">
        <f t="shared" si="5"/>
        <v/>
      </c>
      <c r="G93" s="134"/>
      <c r="H93" s="2"/>
      <c r="I93" s="2"/>
      <c r="J93" s="2"/>
      <c r="K93" s="2"/>
      <c r="L93" s="2"/>
      <c r="M93" s="2"/>
      <c r="N93" s="128"/>
    </row>
    <row r="94" spans="1:14" s="133" customFormat="1">
      <c r="A94" s="104"/>
      <c r="B94" s="122"/>
      <c r="C94" s="105"/>
      <c r="D94" s="106"/>
      <c r="E94" s="103"/>
      <c r="F94" s="160" t="str">
        <f t="shared" si="5"/>
        <v/>
      </c>
      <c r="G94" s="134"/>
      <c r="H94" s="2"/>
      <c r="I94" s="2"/>
      <c r="J94" s="2"/>
      <c r="K94" s="2"/>
      <c r="L94" s="2"/>
      <c r="M94" s="2"/>
      <c r="N94" s="128"/>
    </row>
    <row r="95" spans="1:14" s="133" customFormat="1">
      <c r="A95" s="104"/>
      <c r="B95" s="122"/>
      <c r="C95" s="105"/>
      <c r="D95" s="106"/>
      <c r="E95" s="103"/>
      <c r="F95" s="160" t="str">
        <f t="shared" si="5"/>
        <v/>
      </c>
      <c r="G95" s="134"/>
      <c r="H95" s="2"/>
      <c r="I95" s="2"/>
      <c r="J95" s="2"/>
      <c r="K95" s="2"/>
      <c r="L95" s="2"/>
      <c r="M95" s="2"/>
      <c r="N95" s="128"/>
    </row>
    <row r="96" spans="1:14" s="133" customFormat="1">
      <c r="A96" s="104"/>
      <c r="B96" s="122"/>
      <c r="C96" s="105"/>
      <c r="D96" s="106"/>
      <c r="E96" s="103"/>
      <c r="F96" s="160" t="str">
        <f t="shared" si="5"/>
        <v/>
      </c>
      <c r="G96" s="134"/>
      <c r="H96" s="2"/>
      <c r="I96" s="2"/>
      <c r="J96" s="2"/>
      <c r="K96" s="2"/>
      <c r="L96" s="2"/>
      <c r="M96" s="2"/>
      <c r="N96" s="128"/>
    </row>
    <row r="97" spans="1:14" s="133" customFormat="1">
      <c r="A97" s="104"/>
      <c r="B97" s="122"/>
      <c r="C97" s="105"/>
      <c r="D97" s="106"/>
      <c r="E97" s="103"/>
      <c r="F97" s="160" t="str">
        <f t="shared" si="5"/>
        <v/>
      </c>
      <c r="G97" s="134"/>
      <c r="H97" s="2"/>
      <c r="I97" s="2"/>
      <c r="J97" s="2"/>
      <c r="K97" s="2"/>
      <c r="L97" s="2"/>
      <c r="M97" s="2"/>
      <c r="N97" s="128"/>
    </row>
    <row r="98" spans="1:14" s="133" customFormat="1">
      <c r="A98" s="104"/>
      <c r="B98" s="122"/>
      <c r="C98" s="105"/>
      <c r="D98" s="106"/>
      <c r="E98" s="103"/>
      <c r="F98" s="160" t="str">
        <f t="shared" si="5"/>
        <v/>
      </c>
      <c r="G98" s="134"/>
      <c r="H98" s="2"/>
      <c r="I98" s="2"/>
      <c r="J98" s="2"/>
      <c r="K98" s="2"/>
      <c r="L98" s="2"/>
      <c r="M98" s="2"/>
      <c r="N98" s="128"/>
    </row>
    <row r="99" spans="1:14" s="133" customFormat="1">
      <c r="A99" s="104"/>
      <c r="B99" s="122"/>
      <c r="C99" s="105"/>
      <c r="D99" s="106"/>
      <c r="E99" s="103"/>
      <c r="F99" s="160" t="str">
        <f t="shared" si="5"/>
        <v/>
      </c>
      <c r="G99" s="134"/>
      <c r="H99" s="2"/>
      <c r="I99" s="2"/>
      <c r="J99" s="2"/>
      <c r="K99" s="2"/>
      <c r="L99" s="2"/>
      <c r="M99" s="2"/>
      <c r="N99" s="128"/>
    </row>
    <row r="100" spans="1:14" s="133" customFormat="1">
      <c r="A100" s="104"/>
      <c r="B100" s="122"/>
      <c r="C100" s="105"/>
      <c r="D100" s="106"/>
      <c r="E100" s="103"/>
      <c r="F100" s="160" t="str">
        <f t="shared" si="5"/>
        <v/>
      </c>
      <c r="G100" s="134"/>
      <c r="H100" s="2"/>
      <c r="I100" s="2"/>
      <c r="J100" s="2"/>
      <c r="K100" s="2"/>
      <c r="L100" s="2"/>
      <c r="M100" s="2"/>
      <c r="N100" s="128"/>
    </row>
    <row r="101" spans="1:14" s="133" customFormat="1">
      <c r="A101" s="104"/>
      <c r="B101" s="122"/>
      <c r="C101" s="105"/>
      <c r="D101" s="106"/>
      <c r="E101" s="103"/>
      <c r="F101" s="160" t="str">
        <f t="shared" si="5"/>
        <v/>
      </c>
      <c r="G101" s="134"/>
      <c r="H101" s="2"/>
      <c r="I101" s="2"/>
      <c r="J101" s="2"/>
      <c r="K101" s="2"/>
      <c r="L101" s="2"/>
      <c r="M101" s="2"/>
      <c r="N101" s="128"/>
    </row>
    <row r="102" spans="1:14" s="133" customFormat="1">
      <c r="A102" s="104"/>
      <c r="B102" s="122"/>
      <c r="C102" s="105"/>
      <c r="D102" s="106"/>
      <c r="E102" s="103"/>
      <c r="F102" s="160" t="str">
        <f t="shared" si="5"/>
        <v/>
      </c>
      <c r="G102" s="134"/>
      <c r="H102" s="2"/>
      <c r="I102" s="2"/>
      <c r="J102" s="2"/>
      <c r="K102" s="2"/>
      <c r="L102" s="2"/>
      <c r="M102" s="2"/>
      <c r="N102" s="128"/>
    </row>
    <row r="103" spans="1:14" s="133" customFormat="1">
      <c r="A103" s="104"/>
      <c r="B103" s="122"/>
      <c r="C103" s="105"/>
      <c r="D103" s="106"/>
      <c r="E103" s="103"/>
      <c r="F103" s="160" t="str">
        <f t="shared" si="5"/>
        <v/>
      </c>
      <c r="G103" s="134"/>
      <c r="H103" s="2"/>
      <c r="I103" s="2"/>
      <c r="J103" s="2"/>
      <c r="K103" s="2"/>
      <c r="L103" s="2"/>
      <c r="M103" s="2"/>
      <c r="N103" s="128"/>
    </row>
    <row r="104" spans="1:14" s="133" customFormat="1">
      <c r="A104" s="104"/>
      <c r="B104" s="122"/>
      <c r="C104" s="105"/>
      <c r="D104" s="106"/>
      <c r="E104" s="103"/>
      <c r="F104" s="160" t="str">
        <f t="shared" si="5"/>
        <v/>
      </c>
      <c r="G104" s="134"/>
      <c r="H104" s="2"/>
      <c r="I104" s="2"/>
      <c r="J104" s="2"/>
      <c r="K104" s="2"/>
      <c r="L104" s="2"/>
      <c r="M104" s="2"/>
      <c r="N104" s="128"/>
    </row>
    <row r="105" spans="1:14" s="133" customFormat="1">
      <c r="A105" s="104"/>
      <c r="B105" s="122"/>
      <c r="C105" s="105"/>
      <c r="D105" s="106"/>
      <c r="E105" s="103"/>
      <c r="F105" s="160" t="str">
        <f t="shared" si="5"/>
        <v/>
      </c>
      <c r="G105" s="134"/>
      <c r="H105" s="2"/>
      <c r="I105" s="2"/>
      <c r="J105" s="2"/>
      <c r="K105" s="2"/>
      <c r="L105" s="2"/>
      <c r="M105" s="2"/>
      <c r="N105" s="128"/>
    </row>
    <row r="106" spans="1:14" s="133" customFormat="1">
      <c r="A106" s="104"/>
      <c r="B106" s="122"/>
      <c r="C106" s="105"/>
      <c r="D106" s="106"/>
      <c r="E106" s="103"/>
      <c r="F106" s="160" t="str">
        <f t="shared" si="5"/>
        <v/>
      </c>
      <c r="G106" s="134"/>
      <c r="H106" s="2"/>
      <c r="I106" s="2"/>
      <c r="J106" s="2"/>
      <c r="K106" s="2"/>
      <c r="L106" s="2"/>
      <c r="M106" s="2"/>
      <c r="N106" s="128"/>
    </row>
    <row r="107" spans="1:14" s="133" customFormat="1">
      <c r="A107" s="104"/>
      <c r="B107" s="122"/>
      <c r="C107" s="105"/>
      <c r="D107" s="106"/>
      <c r="E107" s="103"/>
      <c r="F107" s="160" t="str">
        <f t="shared" si="5"/>
        <v/>
      </c>
      <c r="G107" s="134"/>
      <c r="H107" s="2"/>
      <c r="I107" s="2"/>
      <c r="J107" s="2"/>
      <c r="K107" s="2"/>
      <c r="L107" s="2"/>
      <c r="M107" s="2"/>
      <c r="N107" s="128"/>
    </row>
    <row r="108" spans="1:14" s="133" customFormat="1">
      <c r="A108" s="104"/>
      <c r="B108" s="122"/>
      <c r="C108" s="105"/>
      <c r="D108" s="106"/>
      <c r="E108" s="103"/>
      <c r="F108" s="160" t="str">
        <f t="shared" si="5"/>
        <v/>
      </c>
      <c r="G108" s="134"/>
      <c r="H108" s="2"/>
      <c r="I108" s="2"/>
      <c r="J108" s="2"/>
      <c r="K108" s="2"/>
      <c r="L108" s="2"/>
      <c r="M108" s="2"/>
      <c r="N108" s="128"/>
    </row>
    <row r="109" spans="1:14" s="133" customFormat="1">
      <c r="A109" s="104"/>
      <c r="B109" s="122"/>
      <c r="C109" s="105"/>
      <c r="D109" s="106"/>
      <c r="E109" s="103"/>
      <c r="F109" s="160" t="str">
        <f t="shared" si="5"/>
        <v/>
      </c>
      <c r="G109" s="134"/>
      <c r="H109" s="2"/>
      <c r="I109" s="2"/>
      <c r="J109" s="2"/>
      <c r="K109" s="2"/>
      <c r="L109" s="2"/>
      <c r="M109" s="2"/>
      <c r="N109" s="128"/>
    </row>
    <row r="110" spans="1:14" s="133" customFormat="1">
      <c r="A110" s="104"/>
      <c r="B110" s="122"/>
      <c r="C110" s="105"/>
      <c r="D110" s="106"/>
      <c r="E110" s="103"/>
      <c r="F110" s="160" t="str">
        <f t="shared" si="5"/>
        <v/>
      </c>
      <c r="G110" s="134"/>
      <c r="H110" s="2"/>
      <c r="I110" s="2"/>
      <c r="J110" s="2"/>
      <c r="K110" s="2"/>
      <c r="L110" s="2"/>
      <c r="M110" s="2"/>
      <c r="N110" s="128"/>
    </row>
    <row r="111" spans="1:14" s="133" customFormat="1">
      <c r="A111" s="104"/>
      <c r="B111" s="122"/>
      <c r="C111" s="105"/>
      <c r="D111" s="106"/>
      <c r="E111" s="103"/>
      <c r="F111" s="160" t="str">
        <f t="shared" si="5"/>
        <v/>
      </c>
      <c r="G111" s="134"/>
      <c r="H111" s="2"/>
      <c r="I111" s="2"/>
      <c r="J111" s="2"/>
      <c r="K111" s="2"/>
      <c r="L111" s="2"/>
      <c r="M111" s="2"/>
      <c r="N111" s="128"/>
    </row>
    <row r="112" spans="1:14" s="133" customFormat="1">
      <c r="A112" s="104"/>
      <c r="B112" s="122"/>
      <c r="C112" s="105"/>
      <c r="D112" s="106"/>
      <c r="E112" s="103"/>
      <c r="F112" s="160" t="str">
        <f t="shared" si="5"/>
        <v/>
      </c>
      <c r="G112" s="134"/>
      <c r="H112" s="2"/>
      <c r="I112" s="2"/>
      <c r="J112" s="2"/>
      <c r="K112" s="2"/>
      <c r="L112" s="2"/>
      <c r="M112" s="2"/>
      <c r="N112" s="128"/>
    </row>
    <row r="113" spans="1:14" s="133" customFormat="1">
      <c r="A113" s="104"/>
      <c r="B113" s="122"/>
      <c r="C113" s="105"/>
      <c r="D113" s="106"/>
      <c r="E113" s="103"/>
      <c r="F113" s="160" t="str">
        <f t="shared" si="5"/>
        <v/>
      </c>
      <c r="G113" s="134"/>
      <c r="H113" s="2"/>
      <c r="I113" s="2"/>
      <c r="J113" s="2"/>
      <c r="K113" s="2"/>
      <c r="L113" s="2"/>
      <c r="M113" s="2"/>
      <c r="N113" s="128"/>
    </row>
    <row r="114" spans="1:14" s="133" customFormat="1">
      <c r="A114" s="104"/>
      <c r="B114" s="122"/>
      <c r="C114" s="105"/>
      <c r="D114" s="106"/>
      <c r="E114" s="103"/>
      <c r="F114" s="160" t="str">
        <f t="shared" si="5"/>
        <v/>
      </c>
      <c r="G114" s="134"/>
      <c r="H114" s="2"/>
      <c r="I114" s="2"/>
      <c r="J114" s="2"/>
      <c r="K114" s="2"/>
      <c r="L114" s="2"/>
      <c r="M114" s="2"/>
      <c r="N114" s="128"/>
    </row>
    <row r="115" spans="1:14" s="133" customFormat="1">
      <c r="A115" s="104"/>
      <c r="B115" s="122"/>
      <c r="C115" s="105"/>
      <c r="D115" s="106"/>
      <c r="E115" s="103"/>
      <c r="F115" s="160" t="str">
        <f t="shared" si="5"/>
        <v/>
      </c>
      <c r="G115" s="134"/>
      <c r="H115" s="2"/>
      <c r="I115" s="2"/>
      <c r="J115" s="2"/>
      <c r="K115" s="2"/>
      <c r="L115" s="2"/>
      <c r="M115" s="2"/>
      <c r="N115" s="128"/>
    </row>
    <row r="116" spans="1:14" s="133" customFormat="1">
      <c r="A116" s="104"/>
      <c r="B116" s="122"/>
      <c r="C116" s="105"/>
      <c r="D116" s="106"/>
      <c r="E116" s="103"/>
      <c r="F116" s="160" t="str">
        <f t="shared" si="5"/>
        <v/>
      </c>
      <c r="G116" s="134"/>
      <c r="H116" s="2"/>
      <c r="I116" s="2"/>
      <c r="J116" s="2"/>
      <c r="K116" s="2"/>
      <c r="L116" s="2"/>
      <c r="M116" s="2"/>
      <c r="N116" s="128"/>
    </row>
    <row r="117" spans="1:14" s="133" customFormat="1">
      <c r="A117" s="104"/>
      <c r="B117" s="122"/>
      <c r="C117" s="105"/>
      <c r="D117" s="106"/>
      <c r="E117" s="103"/>
      <c r="F117" s="160" t="str">
        <f t="shared" si="5"/>
        <v/>
      </c>
      <c r="G117" s="134"/>
      <c r="H117" s="2"/>
      <c r="I117" s="2"/>
      <c r="J117" s="2"/>
      <c r="K117" s="2"/>
      <c r="L117" s="2"/>
      <c r="M117" s="2"/>
      <c r="N117" s="128"/>
    </row>
    <row r="118" spans="1:14" s="133" customFormat="1">
      <c r="A118" s="104"/>
      <c r="B118" s="122"/>
      <c r="C118" s="105"/>
      <c r="D118" s="106"/>
      <c r="E118" s="103"/>
      <c r="F118" s="160" t="str">
        <f t="shared" si="5"/>
        <v/>
      </c>
      <c r="G118" s="134"/>
      <c r="H118" s="2"/>
      <c r="I118" s="2"/>
      <c r="J118" s="2"/>
      <c r="K118" s="2"/>
      <c r="L118" s="2"/>
      <c r="M118" s="2"/>
      <c r="N118" s="128"/>
    </row>
    <row r="119" spans="1:14" s="133" customFormat="1">
      <c r="A119" s="104"/>
      <c r="B119" s="122"/>
      <c r="C119" s="105"/>
      <c r="D119" s="106"/>
      <c r="E119" s="103"/>
      <c r="F119" s="160" t="str">
        <f t="shared" si="5"/>
        <v/>
      </c>
      <c r="G119" s="134"/>
      <c r="H119" s="2"/>
      <c r="I119" s="2"/>
      <c r="J119" s="2"/>
      <c r="K119" s="2"/>
      <c r="L119" s="2"/>
      <c r="M119" s="2"/>
      <c r="N119" s="128"/>
    </row>
    <row r="120" spans="1:14" s="133" customFormat="1">
      <c r="A120" s="104"/>
      <c r="B120" s="122"/>
      <c r="C120" s="105"/>
      <c r="D120" s="106"/>
      <c r="E120" s="103"/>
      <c r="F120" s="160" t="str">
        <f t="shared" si="5"/>
        <v/>
      </c>
      <c r="G120" s="134"/>
      <c r="H120" s="2"/>
      <c r="I120" s="2"/>
      <c r="J120" s="2"/>
      <c r="K120" s="2"/>
      <c r="L120" s="2"/>
      <c r="M120" s="2"/>
      <c r="N120" s="128"/>
    </row>
    <row r="121" spans="1:14" s="133" customFormat="1">
      <c r="A121" s="104"/>
      <c r="B121" s="122"/>
      <c r="C121" s="105"/>
      <c r="D121" s="106"/>
      <c r="E121" s="103"/>
      <c r="F121" s="160" t="str">
        <f t="shared" si="5"/>
        <v/>
      </c>
      <c r="G121" s="134"/>
      <c r="H121" s="2"/>
      <c r="I121" s="2"/>
      <c r="J121" s="2"/>
      <c r="K121" s="2"/>
      <c r="L121" s="2"/>
      <c r="M121" s="2"/>
      <c r="N121" s="128"/>
    </row>
    <row r="122" spans="1:14" s="133" customFormat="1">
      <c r="A122" s="104"/>
      <c r="B122" s="122"/>
      <c r="C122" s="105"/>
      <c r="D122" s="106"/>
      <c r="E122" s="103"/>
      <c r="F122" s="160" t="str">
        <f t="shared" si="5"/>
        <v/>
      </c>
      <c r="G122" s="134"/>
      <c r="H122" s="2"/>
      <c r="I122" s="2"/>
      <c r="J122" s="2"/>
      <c r="K122" s="2"/>
      <c r="L122" s="2"/>
      <c r="M122" s="2"/>
      <c r="N122" s="128"/>
    </row>
    <row r="123" spans="1:14" s="133" customFormat="1">
      <c r="A123" s="104"/>
      <c r="B123" s="122"/>
      <c r="C123" s="105"/>
      <c r="D123" s="106"/>
      <c r="E123" s="103"/>
      <c r="F123" s="160" t="str">
        <f t="shared" si="5"/>
        <v/>
      </c>
      <c r="G123" s="134"/>
      <c r="H123" s="2"/>
      <c r="I123" s="2"/>
      <c r="J123" s="2"/>
      <c r="K123" s="2"/>
      <c r="L123" s="2"/>
      <c r="M123" s="2"/>
      <c r="N123" s="128"/>
    </row>
    <row r="124" spans="1:14" s="133" customFormat="1">
      <c r="A124" s="104"/>
      <c r="B124" s="122"/>
      <c r="C124" s="105"/>
      <c r="D124" s="106"/>
      <c r="E124" s="103"/>
      <c r="F124" s="160" t="str">
        <f t="shared" si="5"/>
        <v/>
      </c>
      <c r="G124" s="134"/>
      <c r="H124" s="2"/>
      <c r="I124" s="2"/>
      <c r="J124" s="2"/>
      <c r="K124" s="2"/>
      <c r="L124" s="2"/>
      <c r="M124" s="2"/>
      <c r="N124" s="128"/>
    </row>
    <row r="125" spans="1:14" s="133" customFormat="1">
      <c r="A125" s="104"/>
      <c r="B125" s="122"/>
      <c r="C125" s="105"/>
      <c r="D125" s="106"/>
      <c r="E125" s="103"/>
      <c r="F125" s="160" t="str">
        <f t="shared" si="5"/>
        <v/>
      </c>
      <c r="G125" s="134"/>
      <c r="H125" s="2"/>
      <c r="I125" s="2"/>
      <c r="J125" s="2"/>
      <c r="K125" s="2"/>
      <c r="L125" s="2"/>
      <c r="M125" s="2"/>
      <c r="N125" s="128"/>
    </row>
    <row r="126" spans="1:14" s="133" customFormat="1">
      <c r="A126" s="104"/>
      <c r="B126" s="122"/>
      <c r="C126" s="105"/>
      <c r="D126" s="106"/>
      <c r="E126" s="103"/>
      <c r="F126" s="160" t="str">
        <f t="shared" si="5"/>
        <v/>
      </c>
      <c r="G126" s="134"/>
      <c r="H126" s="2"/>
      <c r="I126" s="2"/>
      <c r="J126" s="2"/>
      <c r="K126" s="2"/>
      <c r="L126" s="2"/>
      <c r="M126" s="2"/>
      <c r="N126" s="128"/>
    </row>
    <row r="127" spans="1:14" s="133" customFormat="1">
      <c r="A127" s="104"/>
      <c r="B127" s="122"/>
      <c r="C127" s="105"/>
      <c r="D127" s="106"/>
      <c r="E127" s="103"/>
      <c r="F127" s="160" t="str">
        <f t="shared" si="5"/>
        <v/>
      </c>
      <c r="G127" s="134"/>
      <c r="H127" s="2"/>
      <c r="I127" s="2"/>
      <c r="J127" s="2"/>
      <c r="K127" s="2"/>
      <c r="L127" s="2"/>
      <c r="M127" s="2"/>
      <c r="N127" s="128"/>
    </row>
    <row r="128" spans="1:14" s="133" customFormat="1">
      <c r="A128" s="104"/>
      <c r="B128" s="122"/>
      <c r="C128" s="105"/>
      <c r="D128" s="106"/>
      <c r="E128" s="103"/>
      <c r="F128" s="160" t="str">
        <f t="shared" si="5"/>
        <v/>
      </c>
      <c r="G128" s="134"/>
      <c r="H128" s="2"/>
      <c r="I128" s="2"/>
      <c r="J128" s="2"/>
      <c r="K128" s="2"/>
      <c r="L128" s="2"/>
      <c r="M128" s="2"/>
      <c r="N128" s="128"/>
    </row>
    <row r="129" spans="1:14" s="133" customFormat="1">
      <c r="A129" s="104"/>
      <c r="B129" s="122"/>
      <c r="C129" s="105"/>
      <c r="D129" s="106"/>
      <c r="E129" s="103"/>
      <c r="F129" s="160" t="str">
        <f t="shared" si="5"/>
        <v/>
      </c>
      <c r="G129" s="134"/>
      <c r="H129" s="2"/>
      <c r="I129" s="2"/>
      <c r="J129" s="2"/>
      <c r="K129" s="2"/>
      <c r="L129" s="2"/>
      <c r="M129" s="2"/>
      <c r="N129" s="128"/>
    </row>
    <row r="130" spans="1:14" s="133" customFormat="1">
      <c r="A130" s="104"/>
      <c r="B130" s="122"/>
      <c r="C130" s="105"/>
      <c r="D130" s="106"/>
      <c r="E130" s="103"/>
      <c r="F130" s="160" t="str">
        <f t="shared" si="5"/>
        <v/>
      </c>
      <c r="G130" s="134"/>
      <c r="H130" s="2"/>
      <c r="I130" s="2"/>
      <c r="J130" s="2"/>
      <c r="K130" s="2"/>
      <c r="L130" s="2"/>
      <c r="M130" s="2"/>
      <c r="N130" s="128"/>
    </row>
    <row r="131" spans="1:14" s="133" customFormat="1">
      <c r="A131" s="104"/>
      <c r="B131" s="122"/>
      <c r="C131" s="105"/>
      <c r="D131" s="106"/>
      <c r="E131" s="103"/>
      <c r="F131" s="160" t="str">
        <f t="shared" ref="F131:F194" si="6">B131&amp;C131</f>
        <v/>
      </c>
      <c r="G131" s="134"/>
      <c r="H131" s="2"/>
      <c r="I131" s="2"/>
      <c r="J131" s="2"/>
      <c r="K131" s="2"/>
      <c r="L131" s="2"/>
      <c r="M131" s="2"/>
      <c r="N131" s="128"/>
    </row>
    <row r="132" spans="1:14" s="133" customFormat="1">
      <c r="A132" s="104"/>
      <c r="B132" s="122"/>
      <c r="C132" s="105"/>
      <c r="D132" s="106"/>
      <c r="E132" s="103"/>
      <c r="F132" s="160" t="str">
        <f t="shared" si="6"/>
        <v/>
      </c>
      <c r="G132" s="134"/>
      <c r="H132" s="2"/>
      <c r="I132" s="2"/>
      <c r="J132" s="2"/>
      <c r="K132" s="2"/>
      <c r="L132" s="2"/>
      <c r="M132" s="2"/>
      <c r="N132" s="128"/>
    </row>
    <row r="133" spans="1:14" s="133" customFormat="1">
      <c r="A133" s="104"/>
      <c r="B133" s="122"/>
      <c r="C133" s="105"/>
      <c r="D133" s="106"/>
      <c r="E133" s="103"/>
      <c r="F133" s="160" t="str">
        <f t="shared" si="6"/>
        <v/>
      </c>
      <c r="G133" s="134"/>
      <c r="H133" s="2"/>
      <c r="I133" s="2"/>
      <c r="J133" s="2"/>
      <c r="K133" s="2"/>
      <c r="L133" s="2"/>
      <c r="M133" s="2"/>
      <c r="N133" s="128"/>
    </row>
    <row r="134" spans="1:14" s="133" customFormat="1">
      <c r="A134" s="104"/>
      <c r="B134" s="122"/>
      <c r="C134" s="105"/>
      <c r="D134" s="106"/>
      <c r="E134" s="103"/>
      <c r="F134" s="160" t="str">
        <f t="shared" si="6"/>
        <v/>
      </c>
      <c r="G134" s="134"/>
      <c r="H134" s="2"/>
      <c r="I134" s="2"/>
      <c r="J134" s="2"/>
      <c r="K134" s="2"/>
      <c r="L134" s="2"/>
      <c r="M134" s="2"/>
      <c r="N134" s="128"/>
    </row>
    <row r="135" spans="1:14" s="133" customFormat="1">
      <c r="A135" s="104"/>
      <c r="B135" s="122"/>
      <c r="C135" s="105"/>
      <c r="D135" s="106"/>
      <c r="E135" s="103"/>
      <c r="F135" s="160" t="str">
        <f t="shared" si="6"/>
        <v/>
      </c>
      <c r="G135" s="134"/>
      <c r="H135" s="2"/>
      <c r="I135" s="2"/>
      <c r="J135" s="2"/>
      <c r="K135" s="2"/>
      <c r="L135" s="2"/>
      <c r="M135" s="2"/>
      <c r="N135" s="128"/>
    </row>
    <row r="136" spans="1:14" s="133" customFormat="1">
      <c r="A136" s="104"/>
      <c r="B136" s="122"/>
      <c r="C136" s="105"/>
      <c r="D136" s="106"/>
      <c r="E136" s="103"/>
      <c r="F136" s="160" t="str">
        <f t="shared" si="6"/>
        <v/>
      </c>
      <c r="G136" s="134"/>
      <c r="H136" s="2"/>
      <c r="I136" s="2"/>
      <c r="J136" s="2"/>
      <c r="K136" s="2"/>
      <c r="L136" s="2"/>
      <c r="M136" s="2"/>
      <c r="N136" s="128"/>
    </row>
    <row r="137" spans="1:14" s="133" customFormat="1">
      <c r="A137" s="104"/>
      <c r="B137" s="122"/>
      <c r="C137" s="105"/>
      <c r="D137" s="106"/>
      <c r="E137" s="103"/>
      <c r="F137" s="160" t="str">
        <f t="shared" si="6"/>
        <v/>
      </c>
      <c r="G137" s="134"/>
      <c r="H137" s="2"/>
      <c r="I137" s="2"/>
      <c r="J137" s="2"/>
      <c r="K137" s="2"/>
      <c r="L137" s="2"/>
      <c r="M137" s="2"/>
      <c r="N137" s="128"/>
    </row>
    <row r="138" spans="1:14" s="133" customFormat="1">
      <c r="A138" s="104"/>
      <c r="B138" s="122"/>
      <c r="C138" s="105"/>
      <c r="D138" s="106"/>
      <c r="E138" s="103"/>
      <c r="F138" s="160" t="str">
        <f t="shared" si="6"/>
        <v/>
      </c>
      <c r="G138" s="134"/>
      <c r="H138" s="2"/>
      <c r="I138" s="2"/>
      <c r="J138" s="2"/>
      <c r="K138" s="2"/>
      <c r="L138" s="2"/>
      <c r="M138" s="2"/>
      <c r="N138" s="128"/>
    </row>
    <row r="139" spans="1:14" s="133" customFormat="1">
      <c r="A139" s="104"/>
      <c r="B139" s="122"/>
      <c r="C139" s="105"/>
      <c r="D139" s="106"/>
      <c r="E139" s="103"/>
      <c r="F139" s="160" t="str">
        <f t="shared" si="6"/>
        <v/>
      </c>
      <c r="G139" s="134"/>
      <c r="H139" s="2"/>
      <c r="I139" s="2"/>
      <c r="J139" s="2"/>
      <c r="K139" s="2"/>
      <c r="L139" s="2"/>
      <c r="M139" s="2"/>
      <c r="N139" s="128"/>
    </row>
    <row r="140" spans="1:14" s="133" customFormat="1">
      <c r="A140" s="104"/>
      <c r="B140" s="122"/>
      <c r="C140" s="105"/>
      <c r="D140" s="106"/>
      <c r="E140" s="103"/>
      <c r="F140" s="160" t="str">
        <f t="shared" si="6"/>
        <v/>
      </c>
      <c r="G140" s="134"/>
      <c r="H140" s="2"/>
      <c r="I140" s="2"/>
      <c r="J140" s="2"/>
      <c r="K140" s="2"/>
      <c r="L140" s="2"/>
      <c r="M140" s="2"/>
      <c r="N140" s="128"/>
    </row>
    <row r="141" spans="1:14" s="133" customFormat="1">
      <c r="A141" s="104"/>
      <c r="B141" s="122"/>
      <c r="C141" s="105"/>
      <c r="D141" s="106"/>
      <c r="E141" s="103"/>
      <c r="F141" s="160" t="str">
        <f t="shared" si="6"/>
        <v/>
      </c>
      <c r="G141" s="134"/>
      <c r="H141" s="2"/>
      <c r="I141" s="2"/>
      <c r="J141" s="2"/>
      <c r="K141" s="2"/>
      <c r="L141" s="2"/>
      <c r="M141" s="2"/>
      <c r="N141" s="128"/>
    </row>
    <row r="142" spans="1:14" s="133" customFormat="1">
      <c r="A142" s="104"/>
      <c r="B142" s="122"/>
      <c r="C142" s="105"/>
      <c r="D142" s="106"/>
      <c r="E142" s="103"/>
      <c r="F142" s="160" t="str">
        <f t="shared" si="6"/>
        <v/>
      </c>
      <c r="G142" s="134"/>
      <c r="H142" s="2"/>
      <c r="I142" s="2"/>
      <c r="J142" s="2"/>
      <c r="K142" s="2"/>
      <c r="L142" s="2"/>
      <c r="M142" s="2"/>
      <c r="N142" s="128"/>
    </row>
    <row r="143" spans="1:14" s="133" customFormat="1">
      <c r="A143" s="104"/>
      <c r="B143" s="122"/>
      <c r="C143" s="105"/>
      <c r="D143" s="106"/>
      <c r="E143" s="103"/>
      <c r="F143" s="160" t="str">
        <f t="shared" si="6"/>
        <v/>
      </c>
      <c r="G143" s="134"/>
      <c r="H143" s="2"/>
      <c r="I143" s="2"/>
      <c r="J143" s="2"/>
      <c r="K143" s="2"/>
      <c r="L143" s="2"/>
      <c r="M143" s="2"/>
      <c r="N143" s="128"/>
    </row>
    <row r="144" spans="1:14" s="133" customFormat="1">
      <c r="A144" s="104"/>
      <c r="B144" s="122"/>
      <c r="C144" s="105"/>
      <c r="D144" s="106"/>
      <c r="E144" s="103"/>
      <c r="F144" s="160" t="str">
        <f t="shared" si="6"/>
        <v/>
      </c>
      <c r="G144" s="134"/>
      <c r="H144" s="2"/>
      <c r="I144" s="2"/>
      <c r="J144" s="2"/>
      <c r="K144" s="2"/>
      <c r="L144" s="2"/>
      <c r="M144" s="2"/>
      <c r="N144" s="128"/>
    </row>
    <row r="145" spans="1:14" s="133" customFormat="1">
      <c r="A145" s="104"/>
      <c r="B145" s="122"/>
      <c r="C145" s="105"/>
      <c r="D145" s="106"/>
      <c r="E145" s="103"/>
      <c r="F145" s="160" t="str">
        <f t="shared" si="6"/>
        <v/>
      </c>
      <c r="G145" s="134"/>
      <c r="H145" s="2"/>
      <c r="I145" s="2"/>
      <c r="J145" s="2"/>
      <c r="K145" s="2"/>
      <c r="L145" s="2"/>
      <c r="M145" s="2"/>
      <c r="N145" s="128"/>
    </row>
    <row r="146" spans="1:14" s="133" customFormat="1">
      <c r="A146" s="104"/>
      <c r="B146" s="122"/>
      <c r="C146" s="105"/>
      <c r="D146" s="106"/>
      <c r="E146" s="103"/>
      <c r="F146" s="160" t="str">
        <f t="shared" si="6"/>
        <v/>
      </c>
      <c r="G146" s="134"/>
      <c r="H146" s="2"/>
      <c r="I146" s="2"/>
      <c r="J146" s="2"/>
      <c r="K146" s="2"/>
      <c r="L146" s="2"/>
      <c r="M146" s="2"/>
      <c r="N146" s="128"/>
    </row>
    <row r="147" spans="1:14" s="133" customFormat="1">
      <c r="A147" s="104"/>
      <c r="B147" s="122"/>
      <c r="C147" s="105"/>
      <c r="D147" s="106"/>
      <c r="E147" s="103"/>
      <c r="F147" s="160" t="str">
        <f t="shared" si="6"/>
        <v/>
      </c>
      <c r="G147" s="134"/>
      <c r="H147" s="2"/>
      <c r="I147" s="2"/>
      <c r="J147" s="2"/>
      <c r="K147" s="2"/>
      <c r="L147" s="2"/>
      <c r="M147" s="2"/>
      <c r="N147" s="128"/>
    </row>
    <row r="148" spans="1:14" s="133" customFormat="1">
      <c r="A148" s="104"/>
      <c r="B148" s="122"/>
      <c r="C148" s="105"/>
      <c r="D148" s="106"/>
      <c r="E148" s="103"/>
      <c r="F148" s="160" t="str">
        <f t="shared" si="6"/>
        <v/>
      </c>
      <c r="G148" s="134"/>
      <c r="H148" s="2"/>
      <c r="I148" s="2"/>
      <c r="J148" s="2"/>
      <c r="K148" s="2"/>
      <c r="L148" s="2"/>
      <c r="M148" s="2"/>
      <c r="N148" s="128"/>
    </row>
    <row r="149" spans="1:14" s="133" customFormat="1">
      <c r="A149" s="104"/>
      <c r="B149" s="122"/>
      <c r="C149" s="105"/>
      <c r="D149" s="106"/>
      <c r="E149" s="103"/>
      <c r="F149" s="160" t="str">
        <f t="shared" si="6"/>
        <v/>
      </c>
      <c r="G149" s="134"/>
      <c r="H149" s="2"/>
      <c r="I149" s="2"/>
      <c r="J149" s="2"/>
      <c r="K149" s="2"/>
      <c r="L149" s="2"/>
      <c r="M149" s="2"/>
      <c r="N149" s="128"/>
    </row>
    <row r="150" spans="1:14" s="133" customFormat="1">
      <c r="A150" s="104"/>
      <c r="B150" s="122"/>
      <c r="C150" s="105"/>
      <c r="D150" s="106"/>
      <c r="E150" s="103"/>
      <c r="F150" s="160" t="str">
        <f t="shared" si="6"/>
        <v/>
      </c>
      <c r="G150" s="134"/>
      <c r="H150" s="2"/>
      <c r="I150" s="2"/>
      <c r="J150" s="2"/>
      <c r="K150" s="2"/>
      <c r="L150" s="2"/>
      <c r="M150" s="2"/>
      <c r="N150" s="128"/>
    </row>
    <row r="151" spans="1:14" s="133" customFormat="1">
      <c r="A151" s="104"/>
      <c r="B151" s="122"/>
      <c r="C151" s="105"/>
      <c r="D151" s="106"/>
      <c r="E151" s="103"/>
      <c r="F151" s="160" t="str">
        <f t="shared" si="6"/>
        <v/>
      </c>
      <c r="G151" s="134"/>
      <c r="H151" s="2"/>
      <c r="I151" s="2"/>
      <c r="J151" s="2"/>
      <c r="K151" s="2"/>
      <c r="L151" s="2"/>
      <c r="M151" s="2"/>
      <c r="N151" s="128"/>
    </row>
    <row r="152" spans="1:14" s="133" customFormat="1">
      <c r="A152" s="104"/>
      <c r="B152" s="122"/>
      <c r="C152" s="105"/>
      <c r="D152" s="106"/>
      <c r="E152" s="103"/>
      <c r="F152" s="160" t="str">
        <f t="shared" si="6"/>
        <v/>
      </c>
      <c r="G152" s="134"/>
      <c r="H152" s="2"/>
      <c r="I152" s="2"/>
      <c r="J152" s="2"/>
      <c r="K152" s="2"/>
      <c r="L152" s="2"/>
      <c r="M152" s="2"/>
      <c r="N152" s="128"/>
    </row>
    <row r="153" spans="1:14" s="133" customFormat="1">
      <c r="A153" s="104"/>
      <c r="B153" s="122"/>
      <c r="C153" s="105"/>
      <c r="D153" s="106"/>
      <c r="E153" s="103"/>
      <c r="F153" s="160" t="str">
        <f t="shared" si="6"/>
        <v/>
      </c>
      <c r="G153" s="134"/>
      <c r="H153" s="2"/>
      <c r="I153" s="2"/>
      <c r="J153" s="2"/>
      <c r="K153" s="2"/>
      <c r="L153" s="2"/>
      <c r="M153" s="2"/>
      <c r="N153" s="128"/>
    </row>
    <row r="154" spans="1:14" s="133" customFormat="1">
      <c r="A154" s="104"/>
      <c r="B154" s="122"/>
      <c r="C154" s="105"/>
      <c r="D154" s="106"/>
      <c r="E154" s="103"/>
      <c r="F154" s="160" t="str">
        <f t="shared" si="6"/>
        <v/>
      </c>
      <c r="G154" s="134"/>
      <c r="H154" s="2"/>
      <c r="I154" s="2"/>
      <c r="J154" s="2"/>
      <c r="K154" s="2"/>
      <c r="L154" s="2"/>
      <c r="M154" s="2"/>
      <c r="N154" s="128"/>
    </row>
    <row r="155" spans="1:14" s="133" customFormat="1">
      <c r="A155" s="104"/>
      <c r="B155" s="122"/>
      <c r="C155" s="105"/>
      <c r="D155" s="106"/>
      <c r="E155" s="103"/>
      <c r="F155" s="160" t="str">
        <f t="shared" si="6"/>
        <v/>
      </c>
      <c r="G155" s="134"/>
      <c r="H155" s="2"/>
      <c r="I155" s="2"/>
      <c r="J155" s="2"/>
      <c r="K155" s="2"/>
      <c r="L155" s="2"/>
      <c r="M155" s="2"/>
      <c r="N155" s="128"/>
    </row>
    <row r="156" spans="1:14" s="133" customFormat="1">
      <c r="A156" s="104"/>
      <c r="B156" s="122"/>
      <c r="C156" s="105"/>
      <c r="D156" s="106"/>
      <c r="E156" s="103"/>
      <c r="F156" s="160" t="str">
        <f t="shared" si="6"/>
        <v/>
      </c>
      <c r="G156" s="134"/>
      <c r="H156" s="2"/>
      <c r="I156" s="2"/>
      <c r="J156" s="2"/>
      <c r="K156" s="2"/>
      <c r="L156" s="2"/>
      <c r="M156" s="2"/>
      <c r="N156" s="128"/>
    </row>
    <row r="157" spans="1:14" s="133" customFormat="1">
      <c r="A157" s="104"/>
      <c r="B157" s="122"/>
      <c r="C157" s="105"/>
      <c r="D157" s="106"/>
      <c r="E157" s="103"/>
      <c r="F157" s="160" t="str">
        <f t="shared" si="6"/>
        <v/>
      </c>
      <c r="G157" s="134"/>
      <c r="H157" s="2"/>
      <c r="I157" s="2"/>
      <c r="J157" s="2"/>
      <c r="K157" s="2"/>
      <c r="L157" s="2"/>
      <c r="M157" s="2"/>
      <c r="N157" s="128"/>
    </row>
    <row r="158" spans="1:14" s="133" customFormat="1">
      <c r="A158" s="104"/>
      <c r="B158" s="122"/>
      <c r="C158" s="105"/>
      <c r="D158" s="106"/>
      <c r="E158" s="103"/>
      <c r="F158" s="160" t="str">
        <f t="shared" si="6"/>
        <v/>
      </c>
      <c r="G158" s="134"/>
      <c r="H158" s="2"/>
      <c r="I158" s="2"/>
      <c r="J158" s="2"/>
      <c r="K158" s="2"/>
      <c r="L158" s="2"/>
      <c r="M158" s="2"/>
      <c r="N158" s="128"/>
    </row>
    <row r="159" spans="1:14" s="133" customFormat="1">
      <c r="A159" s="104"/>
      <c r="B159" s="122"/>
      <c r="C159" s="105"/>
      <c r="D159" s="106"/>
      <c r="E159" s="103"/>
      <c r="F159" s="160" t="str">
        <f t="shared" si="6"/>
        <v/>
      </c>
      <c r="G159" s="134"/>
      <c r="H159" s="2"/>
      <c r="I159" s="2"/>
      <c r="J159" s="2"/>
      <c r="K159" s="2"/>
      <c r="L159" s="2"/>
      <c r="M159" s="2"/>
      <c r="N159" s="128"/>
    </row>
    <row r="160" spans="1:14" s="133" customFormat="1">
      <c r="A160" s="104"/>
      <c r="B160" s="122"/>
      <c r="C160" s="105"/>
      <c r="D160" s="106"/>
      <c r="E160" s="103"/>
      <c r="F160" s="160" t="str">
        <f t="shared" si="6"/>
        <v/>
      </c>
      <c r="G160" s="134"/>
      <c r="H160" s="2"/>
      <c r="I160" s="2"/>
      <c r="J160" s="2"/>
      <c r="K160" s="2"/>
      <c r="L160" s="2"/>
      <c r="M160" s="2"/>
      <c r="N160" s="128"/>
    </row>
    <row r="161" spans="1:14" s="133" customFormat="1">
      <c r="A161" s="104"/>
      <c r="B161" s="122"/>
      <c r="C161" s="105"/>
      <c r="D161" s="106"/>
      <c r="E161" s="103"/>
      <c r="F161" s="160" t="str">
        <f t="shared" si="6"/>
        <v/>
      </c>
      <c r="G161" s="134"/>
      <c r="H161" s="2"/>
      <c r="I161" s="2"/>
      <c r="J161" s="2"/>
      <c r="K161" s="2"/>
      <c r="L161" s="2"/>
      <c r="M161" s="2"/>
      <c r="N161" s="128"/>
    </row>
    <row r="162" spans="1:14" s="133" customFormat="1">
      <c r="A162" s="104"/>
      <c r="B162" s="122"/>
      <c r="C162" s="105"/>
      <c r="D162" s="106"/>
      <c r="E162" s="103"/>
      <c r="F162" s="160" t="str">
        <f t="shared" si="6"/>
        <v/>
      </c>
      <c r="G162" s="134"/>
      <c r="H162" s="2"/>
      <c r="I162" s="2"/>
      <c r="J162" s="2"/>
      <c r="K162" s="2"/>
      <c r="L162" s="2"/>
      <c r="M162" s="2"/>
      <c r="N162" s="128"/>
    </row>
    <row r="163" spans="1:14" s="133" customFormat="1">
      <c r="A163" s="104"/>
      <c r="B163" s="122"/>
      <c r="C163" s="105"/>
      <c r="D163" s="106"/>
      <c r="E163" s="103"/>
      <c r="F163" s="160" t="str">
        <f t="shared" si="6"/>
        <v/>
      </c>
      <c r="G163" s="134"/>
      <c r="H163" s="2"/>
      <c r="I163" s="2"/>
      <c r="J163" s="2"/>
      <c r="K163" s="2"/>
      <c r="L163" s="2"/>
      <c r="M163" s="2"/>
      <c r="N163" s="128"/>
    </row>
    <row r="164" spans="1:14" s="133" customFormat="1">
      <c r="A164" s="104"/>
      <c r="B164" s="122"/>
      <c r="C164" s="105"/>
      <c r="D164" s="106"/>
      <c r="E164" s="103"/>
      <c r="F164" s="160" t="str">
        <f t="shared" si="6"/>
        <v/>
      </c>
      <c r="G164" s="134"/>
      <c r="H164" s="2"/>
      <c r="I164" s="2"/>
      <c r="J164" s="2"/>
      <c r="K164" s="2"/>
      <c r="L164" s="2"/>
      <c r="M164" s="2"/>
      <c r="N164" s="128"/>
    </row>
    <row r="165" spans="1:14" s="133" customFormat="1">
      <c r="A165" s="104"/>
      <c r="B165" s="122"/>
      <c r="C165" s="105"/>
      <c r="D165" s="106"/>
      <c r="E165" s="103"/>
      <c r="F165" s="160" t="str">
        <f t="shared" si="6"/>
        <v/>
      </c>
      <c r="G165" s="134"/>
      <c r="H165" s="2"/>
      <c r="I165" s="2"/>
      <c r="J165" s="2"/>
      <c r="K165" s="2"/>
      <c r="L165" s="2"/>
      <c r="M165" s="2"/>
      <c r="N165" s="128"/>
    </row>
    <row r="166" spans="1:14" s="133" customFormat="1">
      <c r="A166" s="104"/>
      <c r="B166" s="122"/>
      <c r="C166" s="105"/>
      <c r="D166" s="106"/>
      <c r="E166" s="103"/>
      <c r="F166" s="160" t="str">
        <f t="shared" si="6"/>
        <v/>
      </c>
      <c r="G166" s="134"/>
      <c r="H166" s="2"/>
      <c r="I166" s="2"/>
      <c r="J166" s="2"/>
      <c r="K166" s="2"/>
      <c r="L166" s="2"/>
      <c r="M166" s="2"/>
      <c r="N166" s="128"/>
    </row>
    <row r="167" spans="1:14" s="133" customFormat="1">
      <c r="A167" s="104"/>
      <c r="B167" s="122"/>
      <c r="C167" s="105"/>
      <c r="D167" s="106"/>
      <c r="E167" s="103"/>
      <c r="F167" s="160" t="str">
        <f t="shared" si="6"/>
        <v/>
      </c>
      <c r="G167" s="134"/>
      <c r="H167" s="2"/>
      <c r="I167" s="2"/>
      <c r="J167" s="2"/>
      <c r="K167" s="2"/>
      <c r="L167" s="2"/>
      <c r="M167" s="2"/>
      <c r="N167" s="128"/>
    </row>
    <row r="168" spans="1:14" s="133" customFormat="1">
      <c r="A168" s="104"/>
      <c r="B168" s="122"/>
      <c r="C168" s="105"/>
      <c r="D168" s="106"/>
      <c r="E168" s="103"/>
      <c r="F168" s="160" t="str">
        <f t="shared" si="6"/>
        <v/>
      </c>
      <c r="G168" s="134"/>
      <c r="H168" s="2"/>
      <c r="I168" s="2"/>
      <c r="J168" s="2"/>
      <c r="K168" s="2"/>
      <c r="L168" s="2"/>
      <c r="M168" s="2"/>
      <c r="N168" s="128"/>
    </row>
    <row r="169" spans="1:14" s="133" customFormat="1">
      <c r="A169" s="104"/>
      <c r="B169" s="122"/>
      <c r="C169" s="105"/>
      <c r="D169" s="106"/>
      <c r="E169" s="103"/>
      <c r="F169" s="160" t="str">
        <f t="shared" si="6"/>
        <v/>
      </c>
      <c r="G169" s="134"/>
      <c r="H169" s="2"/>
      <c r="I169" s="2"/>
      <c r="J169" s="2"/>
      <c r="K169" s="2"/>
      <c r="L169" s="2"/>
      <c r="M169" s="2"/>
      <c r="N169" s="128"/>
    </row>
    <row r="170" spans="1:14" s="133" customFormat="1">
      <c r="A170" s="104"/>
      <c r="B170" s="122"/>
      <c r="C170" s="105"/>
      <c r="D170" s="106"/>
      <c r="E170" s="103"/>
      <c r="F170" s="160" t="str">
        <f t="shared" si="6"/>
        <v/>
      </c>
      <c r="G170" s="134"/>
      <c r="H170" s="2"/>
      <c r="I170" s="2"/>
      <c r="J170" s="2"/>
      <c r="K170" s="2"/>
      <c r="L170" s="2"/>
      <c r="M170" s="2"/>
      <c r="N170" s="128"/>
    </row>
    <row r="171" spans="1:14" s="133" customFormat="1">
      <c r="A171" s="104"/>
      <c r="B171" s="122"/>
      <c r="C171" s="105"/>
      <c r="D171" s="106"/>
      <c r="E171" s="103"/>
      <c r="F171" s="160" t="str">
        <f t="shared" si="6"/>
        <v/>
      </c>
      <c r="G171" s="134"/>
      <c r="H171" s="2"/>
      <c r="I171" s="2"/>
      <c r="J171" s="2"/>
      <c r="K171" s="2"/>
      <c r="L171" s="2"/>
      <c r="M171" s="2"/>
      <c r="N171" s="128"/>
    </row>
    <row r="172" spans="1:14" s="133" customFormat="1">
      <c r="A172" s="104"/>
      <c r="B172" s="122"/>
      <c r="C172" s="105"/>
      <c r="D172" s="106"/>
      <c r="E172" s="103"/>
      <c r="F172" s="160" t="str">
        <f t="shared" si="6"/>
        <v/>
      </c>
      <c r="G172" s="134"/>
      <c r="H172" s="2"/>
      <c r="I172" s="2"/>
      <c r="J172" s="2"/>
      <c r="K172" s="2"/>
      <c r="L172" s="2"/>
      <c r="M172" s="2"/>
      <c r="N172" s="128"/>
    </row>
    <row r="173" spans="1:14" s="133" customFormat="1">
      <c r="A173" s="104"/>
      <c r="B173" s="122"/>
      <c r="C173" s="105"/>
      <c r="D173" s="106"/>
      <c r="E173" s="103"/>
      <c r="F173" s="160" t="str">
        <f t="shared" si="6"/>
        <v/>
      </c>
      <c r="G173" s="134"/>
      <c r="H173" s="2"/>
      <c r="I173" s="2"/>
      <c r="J173" s="2"/>
      <c r="K173" s="2"/>
      <c r="L173" s="2"/>
      <c r="M173" s="2"/>
      <c r="N173" s="128"/>
    </row>
    <row r="174" spans="1:14" s="133" customFormat="1">
      <c r="A174" s="104"/>
      <c r="B174" s="122"/>
      <c r="C174" s="105"/>
      <c r="D174" s="106"/>
      <c r="E174" s="103"/>
      <c r="F174" s="160" t="str">
        <f t="shared" si="6"/>
        <v/>
      </c>
      <c r="G174" s="134"/>
      <c r="H174" s="2"/>
      <c r="I174" s="2"/>
      <c r="J174" s="2"/>
      <c r="K174" s="2"/>
      <c r="L174" s="2"/>
      <c r="M174" s="2"/>
      <c r="N174" s="128"/>
    </row>
    <row r="175" spans="1:14" s="133" customFormat="1">
      <c r="A175" s="104"/>
      <c r="B175" s="122"/>
      <c r="C175" s="105"/>
      <c r="D175" s="106"/>
      <c r="E175" s="103"/>
      <c r="F175" s="160" t="str">
        <f t="shared" si="6"/>
        <v/>
      </c>
      <c r="G175" s="134"/>
      <c r="H175" s="2"/>
      <c r="I175" s="2"/>
      <c r="J175" s="2"/>
      <c r="K175" s="2"/>
      <c r="L175" s="2"/>
      <c r="M175" s="2"/>
      <c r="N175" s="128"/>
    </row>
    <row r="176" spans="1:14" s="133" customFormat="1">
      <c r="A176" s="104"/>
      <c r="B176" s="122"/>
      <c r="C176" s="105"/>
      <c r="D176" s="106"/>
      <c r="E176" s="103"/>
      <c r="F176" s="160" t="str">
        <f t="shared" si="6"/>
        <v/>
      </c>
      <c r="G176" s="134"/>
      <c r="H176" s="2"/>
      <c r="I176" s="2"/>
      <c r="J176" s="2"/>
      <c r="K176" s="2"/>
      <c r="L176" s="2"/>
      <c r="M176" s="2"/>
      <c r="N176" s="128"/>
    </row>
    <row r="177" spans="1:14" s="133" customFormat="1">
      <c r="A177" s="104"/>
      <c r="B177" s="122"/>
      <c r="C177" s="105"/>
      <c r="D177" s="106"/>
      <c r="E177" s="103"/>
      <c r="F177" s="160" t="str">
        <f t="shared" si="6"/>
        <v/>
      </c>
      <c r="G177" s="134"/>
      <c r="H177" s="2"/>
      <c r="I177" s="2"/>
      <c r="J177" s="2"/>
      <c r="K177" s="2"/>
      <c r="L177" s="2"/>
      <c r="M177" s="2"/>
      <c r="N177" s="128"/>
    </row>
    <row r="178" spans="1:14" s="133" customFormat="1">
      <c r="A178" s="104"/>
      <c r="B178" s="122"/>
      <c r="C178" s="105"/>
      <c r="D178" s="106"/>
      <c r="E178" s="103"/>
      <c r="F178" s="160" t="str">
        <f t="shared" si="6"/>
        <v/>
      </c>
      <c r="G178" s="134"/>
      <c r="H178" s="2"/>
      <c r="I178" s="2"/>
      <c r="J178" s="2"/>
      <c r="K178" s="2"/>
      <c r="L178" s="2"/>
      <c r="M178" s="2"/>
      <c r="N178" s="128"/>
    </row>
    <row r="179" spans="1:14" s="133" customFormat="1">
      <c r="A179" s="104"/>
      <c r="B179" s="122"/>
      <c r="C179" s="105"/>
      <c r="D179" s="106"/>
      <c r="E179" s="103"/>
      <c r="F179" s="160" t="str">
        <f t="shared" si="6"/>
        <v/>
      </c>
      <c r="G179" s="134"/>
      <c r="H179" s="2"/>
      <c r="I179" s="2"/>
      <c r="J179" s="2"/>
      <c r="K179" s="2"/>
      <c r="L179" s="2"/>
      <c r="M179" s="2"/>
      <c r="N179" s="128"/>
    </row>
    <row r="180" spans="1:14" s="133" customFormat="1">
      <c r="A180" s="104"/>
      <c r="B180" s="122"/>
      <c r="C180" s="105"/>
      <c r="D180" s="106"/>
      <c r="E180" s="103"/>
      <c r="F180" s="160" t="str">
        <f t="shared" si="6"/>
        <v/>
      </c>
      <c r="G180" s="134"/>
      <c r="H180" s="2"/>
      <c r="I180" s="2"/>
      <c r="J180" s="2"/>
      <c r="K180" s="2"/>
      <c r="L180" s="2"/>
      <c r="M180" s="2"/>
      <c r="N180" s="128"/>
    </row>
    <row r="181" spans="1:14" s="133" customFormat="1">
      <c r="A181" s="104"/>
      <c r="B181" s="122"/>
      <c r="C181" s="105"/>
      <c r="D181" s="106"/>
      <c r="E181" s="103"/>
      <c r="F181" s="160" t="str">
        <f t="shared" si="6"/>
        <v/>
      </c>
      <c r="G181" s="134"/>
      <c r="H181" s="2"/>
      <c r="I181" s="2"/>
      <c r="J181" s="2"/>
      <c r="K181" s="2"/>
      <c r="L181" s="2"/>
      <c r="M181" s="2"/>
      <c r="N181" s="128"/>
    </row>
    <row r="182" spans="1:14" s="133" customFormat="1">
      <c r="A182" s="104"/>
      <c r="B182" s="122"/>
      <c r="C182" s="105"/>
      <c r="D182" s="106"/>
      <c r="E182" s="103"/>
      <c r="F182" s="160" t="str">
        <f t="shared" si="6"/>
        <v/>
      </c>
      <c r="G182" s="134"/>
      <c r="H182" s="2"/>
      <c r="I182" s="2"/>
      <c r="J182" s="2"/>
      <c r="K182" s="2"/>
      <c r="L182" s="2"/>
      <c r="M182" s="2"/>
      <c r="N182" s="128"/>
    </row>
    <row r="183" spans="1:14" s="133" customFormat="1">
      <c r="A183" s="104"/>
      <c r="B183" s="122"/>
      <c r="C183" s="105"/>
      <c r="D183" s="106"/>
      <c r="E183" s="103"/>
      <c r="F183" s="160" t="str">
        <f t="shared" si="6"/>
        <v/>
      </c>
      <c r="G183" s="134"/>
      <c r="H183" s="2"/>
      <c r="I183" s="2"/>
      <c r="J183" s="2"/>
      <c r="K183" s="2"/>
      <c r="L183" s="2"/>
      <c r="M183" s="2"/>
      <c r="N183" s="128"/>
    </row>
    <row r="184" spans="1:14" s="133" customFormat="1">
      <c r="A184" s="104"/>
      <c r="B184" s="122"/>
      <c r="C184" s="105"/>
      <c r="D184" s="106"/>
      <c r="E184" s="103"/>
      <c r="F184" s="160" t="str">
        <f t="shared" si="6"/>
        <v/>
      </c>
      <c r="G184" s="134"/>
      <c r="H184" s="2"/>
      <c r="I184" s="2"/>
      <c r="J184" s="2"/>
      <c r="K184" s="2"/>
      <c r="L184" s="2"/>
      <c r="M184" s="2"/>
      <c r="N184" s="128"/>
    </row>
    <row r="185" spans="1:14" s="133" customFormat="1">
      <c r="A185" s="104"/>
      <c r="B185" s="122"/>
      <c r="C185" s="105"/>
      <c r="D185" s="106"/>
      <c r="E185" s="103"/>
      <c r="F185" s="160" t="str">
        <f t="shared" si="6"/>
        <v/>
      </c>
      <c r="G185" s="134"/>
      <c r="H185" s="2"/>
      <c r="I185" s="2"/>
      <c r="J185" s="2"/>
      <c r="K185" s="2"/>
      <c r="L185" s="2"/>
      <c r="M185" s="2"/>
      <c r="N185" s="128"/>
    </row>
    <row r="186" spans="1:14" s="133" customFormat="1">
      <c r="A186" s="104"/>
      <c r="B186" s="122"/>
      <c r="C186" s="105"/>
      <c r="D186" s="106"/>
      <c r="E186" s="103"/>
      <c r="F186" s="160" t="str">
        <f t="shared" si="6"/>
        <v/>
      </c>
      <c r="G186" s="134"/>
      <c r="H186" s="2"/>
      <c r="I186" s="2"/>
      <c r="J186" s="2"/>
      <c r="K186" s="2"/>
      <c r="L186" s="2"/>
      <c r="M186" s="2"/>
      <c r="N186" s="128"/>
    </row>
    <row r="187" spans="1:14" s="133" customFormat="1">
      <c r="A187" s="104"/>
      <c r="B187" s="122"/>
      <c r="C187" s="105"/>
      <c r="D187" s="106"/>
      <c r="E187" s="103"/>
      <c r="F187" s="160" t="str">
        <f t="shared" si="6"/>
        <v/>
      </c>
      <c r="G187" s="134"/>
      <c r="H187" s="2"/>
      <c r="I187" s="2"/>
      <c r="J187" s="2"/>
      <c r="K187" s="2"/>
      <c r="L187" s="2"/>
      <c r="M187" s="2"/>
      <c r="N187" s="128"/>
    </row>
    <row r="188" spans="1:14" s="133" customFormat="1">
      <c r="A188" s="104"/>
      <c r="B188" s="122"/>
      <c r="C188" s="105"/>
      <c r="D188" s="106"/>
      <c r="E188" s="103"/>
      <c r="F188" s="160" t="str">
        <f t="shared" si="6"/>
        <v/>
      </c>
      <c r="G188" s="134"/>
      <c r="H188" s="2"/>
      <c r="I188" s="2"/>
      <c r="J188" s="2"/>
      <c r="K188" s="2"/>
      <c r="L188" s="2"/>
      <c r="M188" s="2"/>
      <c r="N188" s="128"/>
    </row>
    <row r="189" spans="1:14" s="133" customFormat="1">
      <c r="A189" s="104"/>
      <c r="B189" s="122"/>
      <c r="C189" s="105"/>
      <c r="D189" s="106"/>
      <c r="E189" s="103"/>
      <c r="F189" s="160" t="str">
        <f t="shared" si="6"/>
        <v/>
      </c>
      <c r="G189" s="134"/>
      <c r="H189" s="2"/>
      <c r="I189" s="2"/>
      <c r="J189" s="2"/>
      <c r="K189" s="2"/>
      <c r="L189" s="2"/>
      <c r="M189" s="2"/>
      <c r="N189" s="128"/>
    </row>
    <row r="190" spans="1:14" s="133" customFormat="1">
      <c r="A190" s="104"/>
      <c r="B190" s="122"/>
      <c r="C190" s="105"/>
      <c r="D190" s="106"/>
      <c r="E190" s="103"/>
      <c r="F190" s="160" t="str">
        <f t="shared" si="6"/>
        <v/>
      </c>
      <c r="G190" s="134"/>
      <c r="H190" s="2"/>
      <c r="I190" s="2"/>
      <c r="J190" s="2"/>
      <c r="K190" s="2"/>
      <c r="L190" s="2"/>
      <c r="M190" s="2"/>
      <c r="N190" s="128"/>
    </row>
    <row r="191" spans="1:14" s="133" customFormat="1">
      <c r="A191" s="104"/>
      <c r="B191" s="122"/>
      <c r="C191" s="105"/>
      <c r="D191" s="106"/>
      <c r="E191" s="103"/>
      <c r="F191" s="160" t="str">
        <f t="shared" si="6"/>
        <v/>
      </c>
      <c r="G191" s="134"/>
      <c r="H191" s="2"/>
      <c r="I191" s="2"/>
      <c r="J191" s="2"/>
      <c r="K191" s="2"/>
      <c r="L191" s="2"/>
      <c r="M191" s="2"/>
      <c r="N191" s="128"/>
    </row>
    <row r="192" spans="1:14" s="133" customFormat="1">
      <c r="A192" s="104"/>
      <c r="B192" s="122"/>
      <c r="C192" s="105"/>
      <c r="D192" s="106"/>
      <c r="E192" s="103"/>
      <c r="F192" s="160" t="str">
        <f t="shared" si="6"/>
        <v/>
      </c>
      <c r="G192" s="134"/>
      <c r="H192" s="2"/>
      <c r="I192" s="2"/>
      <c r="J192" s="2"/>
      <c r="K192" s="2"/>
      <c r="L192" s="2"/>
      <c r="M192" s="2"/>
      <c r="N192" s="128"/>
    </row>
    <row r="193" spans="1:14" s="133" customFormat="1">
      <c r="A193" s="104"/>
      <c r="B193" s="122"/>
      <c r="C193" s="105"/>
      <c r="D193" s="106"/>
      <c r="E193" s="103"/>
      <c r="F193" s="160" t="str">
        <f t="shared" si="6"/>
        <v/>
      </c>
      <c r="G193" s="134"/>
      <c r="H193" s="2"/>
      <c r="I193" s="2"/>
      <c r="J193" s="2"/>
      <c r="K193" s="2"/>
      <c r="L193" s="2"/>
      <c r="M193" s="2"/>
      <c r="N193" s="128"/>
    </row>
    <row r="194" spans="1:14" s="133" customFormat="1">
      <c r="A194" s="104"/>
      <c r="B194" s="122"/>
      <c r="C194" s="105"/>
      <c r="D194" s="106"/>
      <c r="E194" s="103"/>
      <c r="F194" s="160" t="str">
        <f t="shared" si="6"/>
        <v/>
      </c>
      <c r="G194" s="134"/>
      <c r="H194" s="2"/>
      <c r="I194" s="2"/>
      <c r="J194" s="2"/>
      <c r="K194" s="2"/>
      <c r="L194" s="2"/>
      <c r="M194" s="2"/>
      <c r="N194" s="128"/>
    </row>
    <row r="195" spans="1:14" s="133" customFormat="1">
      <c r="A195" s="104"/>
      <c r="B195" s="122"/>
      <c r="C195" s="105"/>
      <c r="D195" s="106"/>
      <c r="E195" s="103"/>
      <c r="F195" s="160" t="str">
        <f t="shared" ref="F195:F250" si="7">B195&amp;C195</f>
        <v/>
      </c>
      <c r="G195" s="134"/>
      <c r="H195" s="2"/>
      <c r="I195" s="2"/>
      <c r="J195" s="2"/>
      <c r="K195" s="2"/>
      <c r="L195" s="2"/>
      <c r="M195" s="2"/>
      <c r="N195" s="128"/>
    </row>
    <row r="196" spans="1:14" s="133" customFormat="1">
      <c r="A196" s="104"/>
      <c r="B196" s="122"/>
      <c r="C196" s="105"/>
      <c r="D196" s="106"/>
      <c r="E196" s="103"/>
      <c r="F196" s="160" t="str">
        <f t="shared" si="7"/>
        <v/>
      </c>
      <c r="G196" s="134"/>
      <c r="H196" s="2"/>
      <c r="I196" s="2"/>
      <c r="J196" s="2"/>
      <c r="K196" s="2"/>
      <c r="L196" s="2"/>
      <c r="M196" s="2"/>
      <c r="N196" s="128"/>
    </row>
    <row r="197" spans="1:14" s="133" customFormat="1">
      <c r="A197" s="104"/>
      <c r="B197" s="122"/>
      <c r="C197" s="105"/>
      <c r="D197" s="106"/>
      <c r="E197" s="103"/>
      <c r="F197" s="160" t="str">
        <f t="shared" si="7"/>
        <v/>
      </c>
      <c r="G197" s="134"/>
      <c r="H197" s="2"/>
      <c r="I197" s="2"/>
      <c r="J197" s="2"/>
      <c r="K197" s="2"/>
      <c r="L197" s="2"/>
      <c r="M197" s="2"/>
      <c r="N197" s="128"/>
    </row>
    <row r="198" spans="1:14" s="133" customFormat="1">
      <c r="A198" s="104"/>
      <c r="B198" s="122"/>
      <c r="C198" s="105"/>
      <c r="D198" s="106"/>
      <c r="E198" s="103"/>
      <c r="F198" s="160" t="str">
        <f t="shared" si="7"/>
        <v/>
      </c>
      <c r="G198" s="134"/>
      <c r="H198" s="2"/>
      <c r="I198" s="2"/>
      <c r="J198" s="2"/>
      <c r="K198" s="2"/>
      <c r="L198" s="2"/>
      <c r="M198" s="2"/>
      <c r="N198" s="128"/>
    </row>
    <row r="199" spans="1:14" s="133" customFormat="1">
      <c r="A199" s="104"/>
      <c r="B199" s="122"/>
      <c r="C199" s="105"/>
      <c r="D199" s="106"/>
      <c r="E199" s="103"/>
      <c r="F199" s="160" t="str">
        <f t="shared" si="7"/>
        <v/>
      </c>
      <c r="G199" s="134"/>
      <c r="H199" s="2"/>
      <c r="I199" s="2"/>
      <c r="J199" s="2"/>
      <c r="K199" s="2"/>
      <c r="L199" s="2"/>
      <c r="M199" s="2"/>
      <c r="N199" s="128"/>
    </row>
    <row r="200" spans="1:14" s="133" customFormat="1">
      <c r="A200" s="104"/>
      <c r="B200" s="122"/>
      <c r="C200" s="105"/>
      <c r="D200" s="106"/>
      <c r="E200" s="103"/>
      <c r="F200" s="160" t="str">
        <f t="shared" si="7"/>
        <v/>
      </c>
      <c r="G200" s="134"/>
      <c r="H200" s="2"/>
      <c r="I200" s="2"/>
      <c r="J200" s="2"/>
      <c r="K200" s="2"/>
      <c r="L200" s="2"/>
      <c r="M200" s="2"/>
      <c r="N200" s="128"/>
    </row>
    <row r="201" spans="1:14" s="133" customFormat="1">
      <c r="A201" s="104"/>
      <c r="B201" s="122"/>
      <c r="C201" s="105"/>
      <c r="D201" s="106"/>
      <c r="E201" s="103"/>
      <c r="F201" s="160" t="str">
        <f t="shared" si="7"/>
        <v/>
      </c>
      <c r="G201" s="134"/>
      <c r="H201" s="2"/>
      <c r="I201" s="2"/>
      <c r="J201" s="2"/>
      <c r="K201" s="2"/>
      <c r="L201" s="2"/>
      <c r="M201" s="2"/>
      <c r="N201" s="128"/>
    </row>
    <row r="202" spans="1:14" s="133" customFormat="1">
      <c r="A202" s="104"/>
      <c r="B202" s="122"/>
      <c r="C202" s="105"/>
      <c r="D202" s="106"/>
      <c r="E202" s="103"/>
      <c r="F202" s="160" t="str">
        <f t="shared" si="7"/>
        <v/>
      </c>
      <c r="G202" s="134"/>
      <c r="H202" s="2"/>
      <c r="I202" s="2"/>
      <c r="J202" s="2"/>
      <c r="K202" s="2"/>
      <c r="L202" s="2"/>
      <c r="M202" s="2"/>
      <c r="N202" s="128"/>
    </row>
    <row r="203" spans="1:14" s="133" customFormat="1">
      <c r="A203" s="104"/>
      <c r="B203" s="122"/>
      <c r="C203" s="105"/>
      <c r="D203" s="106"/>
      <c r="E203" s="103"/>
      <c r="F203" s="160" t="str">
        <f t="shared" si="7"/>
        <v/>
      </c>
      <c r="G203" s="134"/>
      <c r="H203" s="2"/>
      <c r="I203" s="2"/>
      <c r="J203" s="2"/>
      <c r="K203" s="2"/>
      <c r="L203" s="2"/>
      <c r="M203" s="2"/>
      <c r="N203" s="128"/>
    </row>
    <row r="204" spans="1:14" s="133" customFormat="1">
      <c r="A204" s="104"/>
      <c r="B204" s="122"/>
      <c r="C204" s="105"/>
      <c r="D204" s="106"/>
      <c r="E204" s="103"/>
      <c r="F204" s="160" t="str">
        <f t="shared" si="7"/>
        <v/>
      </c>
      <c r="G204" s="134"/>
      <c r="H204" s="2"/>
      <c r="I204" s="2"/>
      <c r="J204" s="2"/>
      <c r="K204" s="2"/>
      <c r="L204" s="2"/>
      <c r="M204" s="2"/>
      <c r="N204" s="128"/>
    </row>
    <row r="205" spans="1:14" s="133" customFormat="1">
      <c r="A205" s="104"/>
      <c r="B205" s="122"/>
      <c r="C205" s="105"/>
      <c r="D205" s="106"/>
      <c r="E205" s="103"/>
      <c r="F205" s="160" t="str">
        <f t="shared" si="7"/>
        <v/>
      </c>
      <c r="G205" s="134"/>
      <c r="H205" s="2"/>
      <c r="I205" s="2"/>
      <c r="J205" s="2"/>
      <c r="K205" s="2"/>
      <c r="L205" s="2"/>
      <c r="M205" s="2"/>
      <c r="N205" s="128"/>
    </row>
    <row r="206" spans="1:14" s="133" customFormat="1">
      <c r="A206" s="104"/>
      <c r="B206" s="122"/>
      <c r="C206" s="105"/>
      <c r="D206" s="106"/>
      <c r="E206" s="103"/>
      <c r="F206" s="160" t="str">
        <f t="shared" si="7"/>
        <v/>
      </c>
      <c r="G206" s="134"/>
      <c r="H206" s="2"/>
      <c r="I206" s="2"/>
      <c r="J206" s="2"/>
      <c r="K206" s="2"/>
      <c r="L206" s="2"/>
      <c r="M206" s="2"/>
      <c r="N206" s="128"/>
    </row>
    <row r="207" spans="1:14" s="133" customFormat="1">
      <c r="A207" s="104"/>
      <c r="B207" s="122"/>
      <c r="C207" s="105"/>
      <c r="D207" s="106"/>
      <c r="E207" s="103"/>
      <c r="F207" s="160" t="str">
        <f t="shared" si="7"/>
        <v/>
      </c>
      <c r="G207" s="134"/>
      <c r="H207" s="2"/>
      <c r="I207" s="2"/>
      <c r="J207" s="2"/>
      <c r="K207" s="2"/>
      <c r="L207" s="2"/>
      <c r="M207" s="2"/>
      <c r="N207" s="128"/>
    </row>
    <row r="208" spans="1:14" s="133" customFormat="1">
      <c r="A208" s="104"/>
      <c r="B208" s="122"/>
      <c r="C208" s="105"/>
      <c r="D208" s="106"/>
      <c r="E208" s="103"/>
      <c r="F208" s="160" t="str">
        <f t="shared" si="7"/>
        <v/>
      </c>
      <c r="G208" s="134"/>
      <c r="H208" s="2"/>
      <c r="I208" s="2"/>
      <c r="J208" s="2"/>
      <c r="K208" s="2"/>
      <c r="L208" s="2"/>
      <c r="M208" s="2"/>
      <c r="N208" s="128"/>
    </row>
    <row r="209" spans="1:14" s="133" customFormat="1">
      <c r="A209" s="104"/>
      <c r="B209" s="122"/>
      <c r="C209" s="105"/>
      <c r="D209" s="106"/>
      <c r="E209" s="103"/>
      <c r="F209" s="160" t="str">
        <f t="shared" si="7"/>
        <v/>
      </c>
      <c r="G209" s="134"/>
      <c r="H209" s="2"/>
      <c r="I209" s="2"/>
      <c r="J209" s="2"/>
      <c r="K209" s="2"/>
      <c r="L209" s="2"/>
      <c r="M209" s="2"/>
      <c r="N209" s="128"/>
    </row>
    <row r="210" spans="1:14" s="133" customFormat="1">
      <c r="A210" s="104"/>
      <c r="B210" s="122"/>
      <c r="C210" s="105"/>
      <c r="D210" s="106"/>
      <c r="E210" s="103"/>
      <c r="F210" s="160" t="str">
        <f t="shared" si="7"/>
        <v/>
      </c>
      <c r="G210" s="134"/>
      <c r="H210" s="2"/>
      <c r="I210" s="2"/>
      <c r="J210" s="2"/>
      <c r="K210" s="2"/>
      <c r="L210" s="2"/>
      <c r="M210" s="2"/>
      <c r="N210" s="128"/>
    </row>
    <row r="211" spans="1:14" s="133" customFormat="1">
      <c r="A211" s="104"/>
      <c r="B211" s="122"/>
      <c r="C211" s="105"/>
      <c r="D211" s="106"/>
      <c r="E211" s="103"/>
      <c r="F211" s="160" t="str">
        <f t="shared" si="7"/>
        <v/>
      </c>
      <c r="G211" s="134"/>
      <c r="H211" s="2"/>
      <c r="I211" s="2"/>
      <c r="J211" s="2"/>
      <c r="K211" s="2"/>
      <c r="L211" s="2"/>
      <c r="M211" s="2"/>
      <c r="N211" s="128"/>
    </row>
    <row r="212" spans="1:14" s="133" customFormat="1">
      <c r="A212" s="104"/>
      <c r="B212" s="122"/>
      <c r="C212" s="105"/>
      <c r="D212" s="106"/>
      <c r="E212" s="103"/>
      <c r="F212" s="160" t="str">
        <f t="shared" si="7"/>
        <v/>
      </c>
      <c r="G212" s="134"/>
      <c r="H212" s="2"/>
      <c r="I212" s="2"/>
      <c r="J212" s="2"/>
      <c r="K212" s="2"/>
      <c r="L212" s="2"/>
      <c r="M212" s="2"/>
      <c r="N212" s="128"/>
    </row>
    <row r="213" spans="1:14" s="133" customFormat="1">
      <c r="A213" s="104"/>
      <c r="B213" s="122"/>
      <c r="C213" s="105"/>
      <c r="D213" s="106"/>
      <c r="E213" s="103"/>
      <c r="F213" s="160" t="str">
        <f t="shared" si="7"/>
        <v/>
      </c>
      <c r="G213" s="134"/>
      <c r="H213" s="2"/>
      <c r="I213" s="2"/>
      <c r="J213" s="2"/>
      <c r="K213" s="2"/>
      <c r="L213" s="2"/>
      <c r="M213" s="2"/>
      <c r="N213" s="128"/>
    </row>
    <row r="214" spans="1:14" s="133" customFormat="1">
      <c r="A214" s="104"/>
      <c r="B214" s="122"/>
      <c r="C214" s="105"/>
      <c r="D214" s="106"/>
      <c r="E214" s="103"/>
      <c r="F214" s="160" t="str">
        <f t="shared" si="7"/>
        <v/>
      </c>
      <c r="G214" s="134"/>
      <c r="H214" s="2"/>
      <c r="I214" s="2"/>
      <c r="J214" s="2"/>
      <c r="K214" s="2"/>
      <c r="L214" s="2"/>
      <c r="M214" s="2"/>
      <c r="N214" s="128"/>
    </row>
    <row r="215" spans="1:14" s="133" customFormat="1">
      <c r="A215" s="104"/>
      <c r="B215" s="122"/>
      <c r="C215" s="105"/>
      <c r="D215" s="106"/>
      <c r="E215" s="103"/>
      <c r="F215" s="160" t="str">
        <f t="shared" si="7"/>
        <v/>
      </c>
      <c r="G215" s="134"/>
      <c r="H215" s="2"/>
      <c r="I215" s="2"/>
      <c r="J215" s="2"/>
      <c r="K215" s="2"/>
      <c r="L215" s="2"/>
      <c r="M215" s="2"/>
      <c r="N215" s="128"/>
    </row>
    <row r="216" spans="1:14" s="133" customFormat="1">
      <c r="A216" s="104"/>
      <c r="B216" s="122"/>
      <c r="C216" s="105"/>
      <c r="D216" s="106"/>
      <c r="E216" s="103"/>
      <c r="F216" s="160" t="str">
        <f t="shared" si="7"/>
        <v/>
      </c>
      <c r="G216" s="134"/>
      <c r="H216" s="2"/>
      <c r="I216" s="2"/>
      <c r="J216" s="2"/>
      <c r="K216" s="2"/>
      <c r="L216" s="2"/>
      <c r="M216" s="2"/>
      <c r="N216" s="128"/>
    </row>
    <row r="217" spans="1:14" s="133" customFormat="1">
      <c r="A217" s="104"/>
      <c r="B217" s="122"/>
      <c r="C217" s="105"/>
      <c r="D217" s="106"/>
      <c r="E217" s="103"/>
      <c r="F217" s="160" t="str">
        <f t="shared" si="7"/>
        <v/>
      </c>
      <c r="G217" s="134"/>
      <c r="H217" s="2"/>
      <c r="I217" s="2"/>
      <c r="J217" s="2"/>
      <c r="K217" s="2"/>
      <c r="L217" s="2"/>
      <c r="M217" s="2"/>
      <c r="N217" s="128"/>
    </row>
    <row r="218" spans="1:14" s="133" customFormat="1">
      <c r="A218" s="104"/>
      <c r="B218" s="122"/>
      <c r="C218" s="105"/>
      <c r="D218" s="106"/>
      <c r="E218" s="103"/>
      <c r="F218" s="160" t="str">
        <f t="shared" si="7"/>
        <v/>
      </c>
      <c r="G218" s="134"/>
      <c r="H218" s="2"/>
      <c r="I218" s="2"/>
      <c r="J218" s="2"/>
      <c r="K218" s="2"/>
      <c r="L218" s="2"/>
      <c r="M218" s="2"/>
      <c r="N218" s="128"/>
    </row>
    <row r="219" spans="1:14" s="133" customFormat="1">
      <c r="A219" s="104"/>
      <c r="B219" s="122"/>
      <c r="C219" s="105"/>
      <c r="D219" s="106"/>
      <c r="E219" s="103"/>
      <c r="F219" s="160" t="str">
        <f t="shared" si="7"/>
        <v/>
      </c>
      <c r="G219" s="134"/>
      <c r="H219" s="2"/>
      <c r="I219" s="2"/>
      <c r="J219" s="2"/>
      <c r="K219" s="2"/>
      <c r="L219" s="2"/>
      <c r="M219" s="2"/>
      <c r="N219" s="128"/>
    </row>
    <row r="220" spans="1:14" s="133" customFormat="1">
      <c r="A220" s="104"/>
      <c r="B220" s="122"/>
      <c r="C220" s="105"/>
      <c r="D220" s="106"/>
      <c r="E220" s="103"/>
      <c r="F220" s="160" t="str">
        <f t="shared" si="7"/>
        <v/>
      </c>
      <c r="G220" s="134"/>
      <c r="H220" s="2"/>
      <c r="I220" s="2"/>
      <c r="J220" s="2"/>
      <c r="K220" s="2"/>
      <c r="L220" s="2"/>
      <c r="M220" s="2"/>
      <c r="N220" s="128"/>
    </row>
    <row r="221" spans="1:14" s="133" customFormat="1">
      <c r="A221" s="104"/>
      <c r="B221" s="122"/>
      <c r="C221" s="105"/>
      <c r="D221" s="106"/>
      <c r="E221" s="103"/>
      <c r="F221" s="160" t="str">
        <f t="shared" si="7"/>
        <v/>
      </c>
      <c r="G221" s="134"/>
      <c r="H221" s="2"/>
      <c r="I221" s="2"/>
      <c r="J221" s="2"/>
      <c r="K221" s="2"/>
      <c r="L221" s="2"/>
      <c r="M221" s="2"/>
      <c r="N221" s="128"/>
    </row>
    <row r="222" spans="1:14" s="133" customFormat="1">
      <c r="A222" s="104"/>
      <c r="B222" s="122"/>
      <c r="C222" s="105"/>
      <c r="D222" s="106"/>
      <c r="E222" s="103"/>
      <c r="F222" s="160" t="str">
        <f t="shared" si="7"/>
        <v/>
      </c>
      <c r="G222" s="134"/>
      <c r="H222" s="2"/>
      <c r="I222" s="2"/>
      <c r="J222" s="2"/>
      <c r="K222" s="2"/>
      <c r="L222" s="2"/>
      <c r="M222" s="2"/>
      <c r="N222" s="128"/>
    </row>
    <row r="223" spans="1:14" s="133" customFormat="1">
      <c r="A223" s="104"/>
      <c r="B223" s="122"/>
      <c r="C223" s="105"/>
      <c r="D223" s="106"/>
      <c r="E223" s="103"/>
      <c r="F223" s="160" t="str">
        <f t="shared" si="7"/>
        <v/>
      </c>
      <c r="G223" s="134"/>
      <c r="H223" s="2"/>
      <c r="I223" s="2"/>
      <c r="J223" s="2"/>
      <c r="K223" s="2"/>
      <c r="L223" s="2"/>
      <c r="M223" s="2"/>
      <c r="N223" s="128"/>
    </row>
    <row r="224" spans="1:14" s="133" customFormat="1">
      <c r="A224" s="104"/>
      <c r="B224" s="122"/>
      <c r="C224" s="105"/>
      <c r="D224" s="106"/>
      <c r="E224" s="103"/>
      <c r="F224" s="160" t="str">
        <f t="shared" si="7"/>
        <v/>
      </c>
      <c r="G224" s="134"/>
      <c r="H224" s="2"/>
      <c r="I224" s="2"/>
      <c r="J224" s="2"/>
      <c r="K224" s="2"/>
      <c r="L224" s="2"/>
      <c r="M224" s="2"/>
      <c r="N224" s="128"/>
    </row>
    <row r="225" spans="1:14" s="133" customFormat="1">
      <c r="A225" s="104"/>
      <c r="B225" s="122"/>
      <c r="C225" s="105"/>
      <c r="D225" s="106"/>
      <c r="E225" s="103"/>
      <c r="F225" s="160" t="str">
        <f t="shared" si="7"/>
        <v/>
      </c>
      <c r="G225" s="134"/>
      <c r="H225" s="2"/>
      <c r="I225" s="2"/>
      <c r="J225" s="2"/>
      <c r="K225" s="2"/>
      <c r="L225" s="2"/>
      <c r="M225" s="2"/>
      <c r="N225" s="128"/>
    </row>
    <row r="226" spans="1:14" s="133" customFormat="1">
      <c r="A226" s="104"/>
      <c r="B226" s="122"/>
      <c r="C226" s="105"/>
      <c r="D226" s="106"/>
      <c r="E226" s="103"/>
      <c r="F226" s="160" t="str">
        <f t="shared" si="7"/>
        <v/>
      </c>
      <c r="G226" s="134"/>
      <c r="H226" s="2"/>
      <c r="I226" s="2"/>
      <c r="J226" s="2"/>
      <c r="K226" s="2"/>
      <c r="L226" s="2"/>
      <c r="M226" s="2"/>
      <c r="N226" s="128"/>
    </row>
    <row r="227" spans="1:14" s="133" customFormat="1">
      <c r="A227" s="104"/>
      <c r="B227" s="122"/>
      <c r="C227" s="105"/>
      <c r="D227" s="106"/>
      <c r="E227" s="103"/>
      <c r="F227" s="160" t="str">
        <f t="shared" si="7"/>
        <v/>
      </c>
      <c r="G227" s="134"/>
      <c r="H227" s="2"/>
      <c r="I227" s="2"/>
      <c r="J227" s="2"/>
      <c r="K227" s="2"/>
      <c r="L227" s="2"/>
      <c r="M227" s="2"/>
      <c r="N227" s="128"/>
    </row>
    <row r="228" spans="1:14" s="133" customFormat="1">
      <c r="A228" s="104"/>
      <c r="B228" s="122"/>
      <c r="C228" s="105"/>
      <c r="D228" s="106"/>
      <c r="E228" s="103"/>
      <c r="F228" s="160" t="str">
        <f t="shared" si="7"/>
        <v/>
      </c>
      <c r="G228" s="134"/>
      <c r="H228" s="2"/>
      <c r="I228" s="2"/>
      <c r="J228" s="2"/>
      <c r="K228" s="2"/>
      <c r="L228" s="2"/>
      <c r="M228" s="2"/>
      <c r="N228" s="128"/>
    </row>
    <row r="229" spans="1:14" s="133" customFormat="1">
      <c r="A229" s="104"/>
      <c r="B229" s="122"/>
      <c r="C229" s="105"/>
      <c r="D229" s="106"/>
      <c r="E229" s="103"/>
      <c r="F229" s="160" t="str">
        <f t="shared" si="7"/>
        <v/>
      </c>
      <c r="G229" s="134"/>
      <c r="H229" s="2"/>
      <c r="I229" s="2"/>
      <c r="J229" s="2"/>
      <c r="K229" s="2"/>
      <c r="L229" s="2"/>
      <c r="M229" s="2"/>
      <c r="N229" s="128"/>
    </row>
    <row r="230" spans="1:14" s="133" customFormat="1">
      <c r="A230" s="104"/>
      <c r="B230" s="122"/>
      <c r="C230" s="105"/>
      <c r="D230" s="106"/>
      <c r="E230" s="103"/>
      <c r="F230" s="160" t="str">
        <f t="shared" si="7"/>
        <v/>
      </c>
      <c r="G230" s="134"/>
      <c r="H230" s="2"/>
      <c r="I230" s="2"/>
      <c r="J230" s="2"/>
      <c r="K230" s="2"/>
      <c r="L230" s="2"/>
      <c r="M230" s="2"/>
      <c r="N230" s="128"/>
    </row>
    <row r="231" spans="1:14" s="133" customFormat="1">
      <c r="A231" s="104"/>
      <c r="B231" s="122"/>
      <c r="C231" s="105"/>
      <c r="D231" s="106"/>
      <c r="E231" s="103"/>
      <c r="F231" s="160" t="str">
        <f t="shared" si="7"/>
        <v/>
      </c>
      <c r="G231" s="134"/>
      <c r="H231" s="2"/>
      <c r="I231" s="2"/>
      <c r="J231" s="2"/>
      <c r="K231" s="2"/>
      <c r="L231" s="2"/>
      <c r="M231" s="2"/>
      <c r="N231" s="128"/>
    </row>
    <row r="232" spans="1:14" s="133" customFormat="1">
      <c r="A232" s="104"/>
      <c r="B232" s="122"/>
      <c r="C232" s="105"/>
      <c r="D232" s="106"/>
      <c r="E232" s="103"/>
      <c r="F232" s="160" t="str">
        <f t="shared" si="7"/>
        <v/>
      </c>
      <c r="G232" s="134"/>
      <c r="H232" s="2"/>
      <c r="I232" s="2"/>
      <c r="J232" s="2"/>
      <c r="K232" s="2"/>
      <c r="L232" s="2"/>
      <c r="M232" s="2"/>
      <c r="N232" s="128"/>
    </row>
    <row r="233" spans="1:14" s="133" customFormat="1">
      <c r="A233" s="104"/>
      <c r="B233" s="122"/>
      <c r="C233" s="105"/>
      <c r="D233" s="106"/>
      <c r="E233" s="103"/>
      <c r="F233" s="160" t="str">
        <f t="shared" si="7"/>
        <v/>
      </c>
      <c r="G233" s="134"/>
      <c r="H233" s="2"/>
      <c r="I233" s="2"/>
      <c r="J233" s="2"/>
      <c r="K233" s="2"/>
      <c r="L233" s="2"/>
      <c r="M233" s="2"/>
      <c r="N233" s="128"/>
    </row>
    <row r="234" spans="1:14" s="133" customFormat="1">
      <c r="A234" s="104"/>
      <c r="B234" s="122"/>
      <c r="C234" s="105"/>
      <c r="D234" s="106"/>
      <c r="E234" s="103"/>
      <c r="F234" s="160" t="str">
        <f t="shared" si="7"/>
        <v/>
      </c>
      <c r="G234" s="134"/>
      <c r="H234" s="2"/>
      <c r="I234" s="2"/>
      <c r="J234" s="2"/>
      <c r="K234" s="2"/>
      <c r="L234" s="2"/>
      <c r="M234" s="2"/>
      <c r="N234" s="128"/>
    </row>
    <row r="235" spans="1:14" s="133" customFormat="1">
      <c r="A235" s="104"/>
      <c r="B235" s="122"/>
      <c r="C235" s="105"/>
      <c r="D235" s="106"/>
      <c r="E235" s="103"/>
      <c r="F235" s="160" t="str">
        <f t="shared" si="7"/>
        <v/>
      </c>
      <c r="G235" s="134"/>
      <c r="H235" s="2"/>
      <c r="I235" s="2"/>
      <c r="J235" s="2"/>
      <c r="K235" s="2"/>
      <c r="L235" s="2"/>
      <c r="M235" s="2"/>
      <c r="N235" s="128"/>
    </row>
    <row r="236" spans="1:14" s="133" customFormat="1">
      <c r="A236" s="104"/>
      <c r="B236" s="122"/>
      <c r="C236" s="105"/>
      <c r="D236" s="106"/>
      <c r="E236" s="103"/>
      <c r="F236" s="160" t="str">
        <f t="shared" si="7"/>
        <v/>
      </c>
      <c r="G236" s="134"/>
      <c r="H236" s="2"/>
      <c r="I236" s="2"/>
      <c r="J236" s="2"/>
      <c r="K236" s="2"/>
      <c r="L236" s="2"/>
      <c r="M236" s="2"/>
      <c r="N236" s="128"/>
    </row>
    <row r="237" spans="1:14" s="133" customFormat="1">
      <c r="A237" s="104"/>
      <c r="B237" s="122"/>
      <c r="C237" s="105"/>
      <c r="D237" s="106"/>
      <c r="E237" s="103"/>
      <c r="F237" s="160" t="str">
        <f t="shared" si="7"/>
        <v/>
      </c>
      <c r="G237" s="134"/>
      <c r="H237" s="2"/>
      <c r="I237" s="2"/>
      <c r="J237" s="2"/>
      <c r="K237" s="2"/>
      <c r="L237" s="2"/>
      <c r="M237" s="2"/>
      <c r="N237" s="128"/>
    </row>
    <row r="238" spans="1:14" s="133" customFormat="1">
      <c r="A238" s="104"/>
      <c r="B238" s="122"/>
      <c r="C238" s="105"/>
      <c r="D238" s="106"/>
      <c r="E238" s="103"/>
      <c r="F238" s="160" t="str">
        <f t="shared" si="7"/>
        <v/>
      </c>
      <c r="G238" s="134"/>
      <c r="H238" s="2"/>
      <c r="I238" s="2"/>
      <c r="J238" s="2"/>
      <c r="K238" s="2"/>
      <c r="L238" s="2"/>
      <c r="M238" s="2"/>
      <c r="N238" s="128"/>
    </row>
    <row r="239" spans="1:14" s="133" customFormat="1">
      <c r="A239" s="104"/>
      <c r="B239" s="122"/>
      <c r="C239" s="105"/>
      <c r="D239" s="106"/>
      <c r="E239" s="103"/>
      <c r="F239" s="160" t="str">
        <f t="shared" si="7"/>
        <v/>
      </c>
      <c r="G239" s="134"/>
      <c r="H239" s="2"/>
      <c r="I239" s="2"/>
      <c r="J239" s="2"/>
      <c r="K239" s="2"/>
      <c r="L239" s="2"/>
      <c r="M239" s="2"/>
      <c r="N239" s="128"/>
    </row>
    <row r="240" spans="1:14" s="133" customFormat="1">
      <c r="A240" s="104"/>
      <c r="B240" s="122"/>
      <c r="C240" s="105"/>
      <c r="D240" s="106"/>
      <c r="E240" s="103"/>
      <c r="F240" s="160" t="str">
        <f t="shared" si="7"/>
        <v/>
      </c>
      <c r="G240" s="134"/>
      <c r="H240" s="2"/>
      <c r="I240" s="2"/>
      <c r="J240" s="2"/>
      <c r="K240" s="2"/>
      <c r="L240" s="2"/>
      <c r="M240" s="2"/>
      <c r="N240" s="128"/>
    </row>
    <row r="241" spans="1:14" s="133" customFormat="1">
      <c r="A241" s="104"/>
      <c r="B241" s="122"/>
      <c r="C241" s="105"/>
      <c r="D241" s="106"/>
      <c r="E241" s="103"/>
      <c r="F241" s="160" t="str">
        <f t="shared" si="7"/>
        <v/>
      </c>
      <c r="G241" s="134"/>
      <c r="H241" s="2"/>
      <c r="I241" s="2"/>
      <c r="J241" s="2"/>
      <c r="K241" s="2"/>
      <c r="L241" s="2"/>
      <c r="M241" s="2"/>
      <c r="N241" s="128"/>
    </row>
    <row r="242" spans="1:14" s="133" customFormat="1">
      <c r="A242" s="104"/>
      <c r="B242" s="122"/>
      <c r="C242" s="105"/>
      <c r="D242" s="106"/>
      <c r="E242" s="103"/>
      <c r="F242" s="160" t="str">
        <f t="shared" si="7"/>
        <v/>
      </c>
      <c r="G242" s="134"/>
      <c r="H242" s="2"/>
      <c r="I242" s="2"/>
      <c r="J242" s="2"/>
      <c r="K242" s="2"/>
      <c r="L242" s="2"/>
      <c r="M242" s="2"/>
      <c r="N242" s="128"/>
    </row>
    <row r="243" spans="1:14" s="133" customFormat="1">
      <c r="A243" s="104"/>
      <c r="B243" s="122"/>
      <c r="C243" s="105"/>
      <c r="D243" s="106"/>
      <c r="E243" s="103"/>
      <c r="F243" s="160" t="str">
        <f t="shared" si="7"/>
        <v/>
      </c>
      <c r="G243" s="134"/>
      <c r="H243" s="2"/>
      <c r="I243" s="2"/>
      <c r="J243" s="2"/>
      <c r="K243" s="2"/>
      <c r="L243" s="2"/>
      <c r="M243" s="2"/>
      <c r="N243" s="128"/>
    </row>
    <row r="244" spans="1:14" s="133" customFormat="1">
      <c r="A244" s="104"/>
      <c r="B244" s="122"/>
      <c r="C244" s="105"/>
      <c r="D244" s="106"/>
      <c r="E244" s="103"/>
      <c r="F244" s="160" t="str">
        <f t="shared" si="7"/>
        <v/>
      </c>
      <c r="G244" s="134"/>
      <c r="H244" s="2"/>
      <c r="I244" s="2"/>
      <c r="J244" s="2"/>
      <c r="K244" s="2"/>
      <c r="L244" s="2"/>
      <c r="M244" s="2"/>
      <c r="N244" s="128"/>
    </row>
    <row r="245" spans="1:14" s="133" customFormat="1">
      <c r="A245" s="104"/>
      <c r="B245" s="122"/>
      <c r="C245" s="105"/>
      <c r="D245" s="106"/>
      <c r="E245" s="103"/>
      <c r="F245" s="160" t="str">
        <f t="shared" si="7"/>
        <v/>
      </c>
      <c r="G245" s="134"/>
      <c r="H245" s="2"/>
      <c r="I245" s="2"/>
      <c r="J245" s="2"/>
      <c r="K245" s="2"/>
      <c r="L245" s="2"/>
      <c r="M245" s="2"/>
      <c r="N245" s="128"/>
    </row>
    <row r="246" spans="1:14" s="133" customFormat="1">
      <c r="A246" s="104"/>
      <c r="B246" s="122"/>
      <c r="C246" s="105"/>
      <c r="D246" s="106"/>
      <c r="E246" s="103"/>
      <c r="F246" s="160" t="str">
        <f t="shared" si="7"/>
        <v/>
      </c>
      <c r="G246" s="134"/>
      <c r="H246" s="2"/>
      <c r="I246" s="2"/>
      <c r="J246" s="2"/>
      <c r="K246" s="2"/>
      <c r="L246" s="2"/>
      <c r="M246" s="2"/>
      <c r="N246" s="128"/>
    </row>
    <row r="247" spans="1:14" s="133" customFormat="1">
      <c r="A247" s="104"/>
      <c r="B247" s="122"/>
      <c r="C247" s="105"/>
      <c r="D247" s="106"/>
      <c r="E247" s="103"/>
      <c r="F247" s="160" t="str">
        <f t="shared" si="7"/>
        <v/>
      </c>
      <c r="G247" s="134"/>
      <c r="H247" s="2"/>
      <c r="I247" s="2"/>
      <c r="J247" s="2"/>
      <c r="K247" s="2"/>
      <c r="L247" s="2"/>
      <c r="M247" s="2"/>
      <c r="N247" s="128"/>
    </row>
    <row r="248" spans="1:14" s="133" customFormat="1">
      <c r="A248" s="104"/>
      <c r="B248" s="122"/>
      <c r="C248" s="105"/>
      <c r="D248" s="106"/>
      <c r="E248" s="103"/>
      <c r="F248" s="160" t="str">
        <f t="shared" si="7"/>
        <v/>
      </c>
      <c r="G248" s="134"/>
      <c r="H248" s="2"/>
      <c r="I248" s="2"/>
      <c r="J248" s="2"/>
      <c r="K248" s="2"/>
      <c r="L248" s="2"/>
      <c r="M248" s="2"/>
      <c r="N248" s="128"/>
    </row>
    <row r="249" spans="1:14" s="133" customFormat="1">
      <c r="A249" s="104"/>
      <c r="B249" s="122"/>
      <c r="C249" s="105"/>
      <c r="D249" s="106"/>
      <c r="E249" s="103"/>
      <c r="F249" s="160" t="str">
        <f t="shared" si="7"/>
        <v/>
      </c>
      <c r="G249" s="134"/>
      <c r="H249" s="2"/>
      <c r="I249" s="2"/>
      <c r="J249" s="2"/>
      <c r="K249" s="2"/>
      <c r="L249" s="2"/>
      <c r="M249" s="2"/>
      <c r="N249" s="128"/>
    </row>
    <row r="250" spans="1:14" s="133" customFormat="1">
      <c r="A250" s="104"/>
      <c r="B250" s="122"/>
      <c r="C250" s="105"/>
      <c r="D250" s="106"/>
      <c r="E250" s="103"/>
      <c r="F250" s="160" t="str">
        <f t="shared" si="7"/>
        <v/>
      </c>
      <c r="G250" s="134"/>
      <c r="H250" s="2"/>
      <c r="I250" s="2"/>
      <c r="J250" s="2"/>
      <c r="K250" s="2"/>
      <c r="L250" s="2"/>
      <c r="M250" s="2"/>
      <c r="N250" s="128"/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50"/>
  <conditionalFormatting sqref="K11:K42">
    <cfRule type="cellIs" dxfId="39" priority="4" stopIfTrue="1" operator="greaterThanOrEqual">
      <formula>0</formula>
    </cfRule>
  </conditionalFormatting>
  <conditionalFormatting sqref="B1:B1048576">
    <cfRule type="cellIs" dxfId="38" priority="1" operator="equal">
      <formula>"Fixed"</formula>
    </cfRule>
    <cfRule type="cellIs" dxfId="37" priority="2" operator="equal">
      <formula>"Income"</formula>
    </cfRule>
    <cfRule type="cellIs" dxfId="36" priority="3" operator="equal">
      <formula>"Variable"</formula>
    </cfRule>
  </conditionalFormatting>
  <dataValidations count="3">
    <dataValidation type="list" allowBlank="1" showInputMessage="1" showErrorMessage="1" sqref="C3:C1048576">
      <formula1>INDIRECT(B3)</formula1>
    </dataValidation>
    <dataValidation type="date" operator="greaterThan" allowBlank="1" showInputMessage="1" showErrorMessage="1" sqref="A3:A250">
      <formula1>1</formula1>
    </dataValidation>
    <dataValidation type="list" showInputMessage="1" showErrorMessage="1" sqref="B3:B1048576">
      <formula1>Type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50"/>
  <sheetViews>
    <sheetView showGridLines="0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05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Analysis'!C$42&gt;=4),J2,SUMIF(F:F,"Income"&amp;H2,D:D))</f>
        <v>0</v>
      </c>
      <c r="J2" s="131">
        <f>Budget!J3</f>
        <v>4583.333333333333</v>
      </c>
      <c r="K2" s="132">
        <f ca="1">I2-J2</f>
        <v>-4583.333333333333</v>
      </c>
    </row>
    <row r="3" spans="1:15">
      <c r="B3" s="105"/>
      <c r="F3" s="105" t="str">
        <f t="shared" ref="F3:F66" si="0">B3&amp;C3</f>
        <v/>
      </c>
      <c r="H3" s="129" t="str">
        <f>Budget!I4</f>
        <v>Jane</v>
      </c>
      <c r="I3" s="130">
        <f ca="1">IF(AND(Budget!L4="A",'YTD Analysis'!C$42&gt;=4),J3,SUMIF(F:F,"Income"&amp;H3,D:D))</f>
        <v>0</v>
      </c>
      <c r="J3" s="131">
        <f>Budget!J4</f>
        <v>2666.6666666666665</v>
      </c>
      <c r="K3" s="132">
        <f t="shared" ref="K3:K8" ca="1" si="1">I3-J3</f>
        <v>-2666.6666666666665</v>
      </c>
      <c r="M3" s="135" t="s">
        <v>67</v>
      </c>
    </row>
    <row r="4" spans="1:15">
      <c r="B4" s="105"/>
      <c r="F4" s="105" t="str">
        <f t="shared" si="0"/>
        <v/>
      </c>
      <c r="H4" s="129" t="str">
        <f>Budget!I5</f>
        <v>Tutoring</v>
      </c>
      <c r="I4" s="130">
        <f ca="1">IF(AND(Budget!L5="A",'YTD Analysis'!C$42&gt;=4),J4,SUMIF(F:F,"Income"&amp;H4,D:D))</f>
        <v>0</v>
      </c>
      <c r="J4" s="136">
        <f>Budget!J5</f>
        <v>83.333333333333329</v>
      </c>
      <c r="K4" s="132">
        <f t="shared" ca="1" si="1"/>
        <v>-83.333333333333329</v>
      </c>
      <c r="M4" s="135" t="s">
        <v>68</v>
      </c>
    </row>
    <row r="5" spans="1:15">
      <c r="B5" s="105"/>
      <c r="F5" s="105" t="str">
        <f t="shared" si="0"/>
        <v/>
      </c>
      <c r="H5" s="129" t="str">
        <f>Budget!I6</f>
        <v>Gifts</v>
      </c>
      <c r="I5" s="130">
        <f ca="1">IF(AND(Budget!L6="A",'YTD Analysis'!C$42&gt;=4),J5,SUMIF(F:F,"Income"&amp;H5,D:D))</f>
        <v>0</v>
      </c>
      <c r="J5" s="136">
        <f>Budget!J6</f>
        <v>41.666666666666664</v>
      </c>
      <c r="K5" s="132">
        <f t="shared" ca="1" si="1"/>
        <v>-41.666666666666664</v>
      </c>
    </row>
    <row r="6" spans="1:15">
      <c r="B6" s="105"/>
      <c r="E6" s="155"/>
      <c r="F6" s="105" t="str">
        <f t="shared" si="0"/>
        <v/>
      </c>
      <c r="H6" s="129" t="str">
        <f>Budget!I7</f>
        <v>Other</v>
      </c>
      <c r="I6" s="130">
        <f ca="1">IF(AND(Budget!L7="A",'YTD Analysis'!C$42&gt;=4),J6,SUMIF(F:F,"Income"&amp;H6,D:D))</f>
        <v>0</v>
      </c>
      <c r="J6" s="136">
        <f>Budget!J7</f>
        <v>0</v>
      </c>
      <c r="K6" s="132">
        <f t="shared" ca="1" si="1"/>
        <v>0</v>
      </c>
    </row>
    <row r="7" spans="1:15">
      <c r="B7" s="105"/>
      <c r="F7" s="105" t="str">
        <f t="shared" si="0"/>
        <v/>
      </c>
      <c r="H7" s="129" t="str">
        <f>Budget!I8</f>
        <v>Other</v>
      </c>
      <c r="I7" s="130">
        <f ca="1">IF(AND(Budget!L8="A",'YTD Analysis'!C$42&gt;=4),J7,SUMIF(F:F,"Income"&amp;H7,D:D))</f>
        <v>0</v>
      </c>
      <c r="J7" s="131">
        <f>Budget!J8</f>
        <v>0</v>
      </c>
      <c r="K7" s="132">
        <f t="shared" ca="1" si="1"/>
        <v>0</v>
      </c>
    </row>
    <row r="8" spans="1:15" ht="13.5" thickBot="1">
      <c r="B8" s="105"/>
      <c r="E8" s="155"/>
      <c r="F8" s="105" t="str">
        <f t="shared" si="0"/>
        <v/>
      </c>
      <c r="H8" s="137" t="str">
        <f>Budget!I9</f>
        <v>Other</v>
      </c>
      <c r="I8" s="130">
        <f ca="1">IF(AND(Budget!L9="A",'YTD Analysis'!C$42&gt;=4),J8,SUMIF(F:F,"Income"&amp;H8,D:D))</f>
        <v>0</v>
      </c>
      <c r="J8" s="138">
        <f>Budget!J9</f>
        <v>0</v>
      </c>
      <c r="K8" s="132">
        <f t="shared" ca="1" si="1"/>
        <v>0</v>
      </c>
    </row>
    <row r="9" spans="1:15" ht="13.5" thickBot="1">
      <c r="B9" s="105"/>
      <c r="F9" s="105" t="str">
        <f t="shared" si="0"/>
        <v/>
      </c>
      <c r="H9" s="139" t="s">
        <v>29</v>
      </c>
      <c r="I9" s="140">
        <f ca="1">SUM(I2:I8)</f>
        <v>0</v>
      </c>
      <c r="J9" s="141">
        <f>SUM(J2:J8)</f>
        <v>7375</v>
      </c>
      <c r="K9" s="142">
        <f ca="1">SUM(K2:K8)</f>
        <v>-7375</v>
      </c>
    </row>
    <row r="10" spans="1:15" ht="13.5" thickBot="1">
      <c r="A10" s="107"/>
      <c r="B10" s="105"/>
      <c r="D10" s="108"/>
      <c r="E10" s="109"/>
      <c r="F10" s="105" t="str">
        <f t="shared" si="0"/>
        <v/>
      </c>
      <c r="G10" s="143"/>
    </row>
    <row r="11" spans="1:15" ht="13.5" thickBot="1">
      <c r="B11" s="105"/>
      <c r="F11" s="105" t="str">
        <f t="shared" si="0"/>
        <v/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B12" s="105"/>
      <c r="F12" s="105" t="str">
        <f t="shared" si="0"/>
        <v/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IF(Budget!D4="Yes",(4*Budget!C4)-('YTD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B13" s="105"/>
      <c r="E13" s="155"/>
      <c r="F13" s="105" t="str">
        <f t="shared" si="0"/>
        <v/>
      </c>
      <c r="H13" s="129" t="str">
        <f>Budget!B5</f>
        <v>Car</v>
      </c>
      <c r="I13" s="147">
        <f t="shared" si="2"/>
        <v>0</v>
      </c>
      <c r="J13" s="148">
        <f>IF(Budget!D5="Yes",(4*Budget!C5)-('YTD Analysis'!C4),Budget!C5)</f>
        <v>60</v>
      </c>
      <c r="K13" s="149">
        <f t="shared" ref="K13:K41" si="4">J13-I13</f>
        <v>60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B14" s="105"/>
      <c r="F14" s="105" t="str">
        <f t="shared" si="0"/>
        <v/>
      </c>
      <c r="H14" s="129" t="str">
        <f>Budget!B6</f>
        <v>Charity</v>
      </c>
      <c r="I14" s="147">
        <f t="shared" si="2"/>
        <v>0</v>
      </c>
      <c r="J14" s="148">
        <f>IF(Budget!D6="Yes",(4*Budget!C6)-('YTD Analysis'!C5),Budget!C6)</f>
        <v>50</v>
      </c>
      <c r="K14" s="149">
        <f t="shared" si="4"/>
        <v>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B15" s="105"/>
      <c r="E15" s="155"/>
      <c r="F15" s="105" t="str">
        <f t="shared" si="0"/>
        <v/>
      </c>
      <c r="H15" s="129" t="str">
        <f>Budget!B7</f>
        <v>Emergency</v>
      </c>
      <c r="I15" s="147">
        <f t="shared" si="2"/>
        <v>0</v>
      </c>
      <c r="J15" s="148">
        <f>IF(Budget!D7="Yes",(4*Budget!C7)-('YTD Analysis'!C6),Budget!C7)</f>
        <v>200</v>
      </c>
      <c r="K15" s="149">
        <f t="shared" si="4"/>
        <v>200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B16" s="105"/>
      <c r="F16" s="105" t="str">
        <f t="shared" si="0"/>
        <v/>
      </c>
      <c r="H16" s="129" t="str">
        <f>Budget!B8</f>
        <v>Gas</v>
      </c>
      <c r="I16" s="147">
        <f t="shared" si="2"/>
        <v>0</v>
      </c>
      <c r="J16" s="148">
        <f>IF(Budget!D8="Yes",(4*Budget!C8)-('YTD Analysis'!C7),Budget!C8)</f>
        <v>300</v>
      </c>
      <c r="K16" s="149">
        <f t="shared" si="4"/>
        <v>300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2:15">
      <c r="B17" s="105"/>
      <c r="F17" s="105" t="str">
        <f t="shared" si="0"/>
        <v/>
      </c>
      <c r="G17" s="151"/>
      <c r="H17" s="129" t="str">
        <f>Budget!B9</f>
        <v>Gifts</v>
      </c>
      <c r="I17" s="147">
        <f t="shared" si="2"/>
        <v>0</v>
      </c>
      <c r="J17" s="148">
        <f>IF(Budget!D9="Yes",(4*Budget!C9)-('YTD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2:15">
      <c r="B18" s="105"/>
      <c r="E18" s="155"/>
      <c r="F18" s="105" t="str">
        <f t="shared" si="0"/>
        <v/>
      </c>
      <c r="G18" s="151"/>
      <c r="H18" s="129" t="str">
        <f>Budget!B10</f>
        <v>Going Out</v>
      </c>
      <c r="I18" s="147">
        <f t="shared" si="2"/>
        <v>0</v>
      </c>
      <c r="J18" s="148">
        <f>IF(Budget!D10="Yes",(4*Budget!C10)-('YTD Analysis'!C9),Budget!C10)</f>
        <v>75</v>
      </c>
      <c r="K18" s="149">
        <f t="shared" si="4"/>
        <v>75</v>
      </c>
      <c r="M18" s="129" t="str">
        <f>Budget!F10</f>
        <v>Mortgage</v>
      </c>
      <c r="N18" s="147">
        <f>Budget!G10</f>
        <v>2000</v>
      </c>
      <c r="O18" s="150" t="str">
        <f t="shared" si="3"/>
        <v/>
      </c>
    </row>
    <row r="19" spans="2:15">
      <c r="F19" s="105" t="str">
        <f t="shared" si="0"/>
        <v/>
      </c>
      <c r="H19" s="129" t="str">
        <f>Budget!B11</f>
        <v>Groceries</v>
      </c>
      <c r="I19" s="147">
        <f t="shared" si="2"/>
        <v>0</v>
      </c>
      <c r="J19" s="148">
        <f>IF(Budget!D11="Yes",(4*Budget!C11)-('YTD Analysis'!C10),Budget!C11)</f>
        <v>500</v>
      </c>
      <c r="K19" s="149">
        <f t="shared" si="4"/>
        <v>500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2:15">
      <c r="F20" s="105" t="str">
        <f t="shared" si="0"/>
        <v/>
      </c>
      <c r="H20" s="129" t="str">
        <f>Budget!B12</f>
        <v>Jane</v>
      </c>
      <c r="I20" s="147">
        <f t="shared" si="2"/>
        <v>0</v>
      </c>
      <c r="J20" s="148">
        <f>IF(Budget!D12="Yes",(4*Budget!C12)-('YTD Analysis'!C11),Budget!C12)</f>
        <v>30</v>
      </c>
      <c r="K20" s="149">
        <f t="shared" si="4"/>
        <v>30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2:15">
      <c r="F21" s="105" t="str">
        <f t="shared" si="0"/>
        <v/>
      </c>
      <c r="H21" s="129" t="str">
        <f>Budget!B13</f>
        <v>John</v>
      </c>
      <c r="I21" s="147">
        <f t="shared" si="2"/>
        <v>0</v>
      </c>
      <c r="J21" s="148">
        <f>IF(Budget!D13="Yes",(4*Budget!C13)-('YTD Analysis'!C12),Budget!C13)</f>
        <v>30</v>
      </c>
      <c r="K21" s="149">
        <f t="shared" si="4"/>
        <v>30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2:15">
      <c r="F22" s="105" t="str">
        <f t="shared" si="0"/>
        <v/>
      </c>
      <c r="H22" s="129" t="str">
        <f>Budget!B14</f>
        <v>kids</v>
      </c>
      <c r="I22" s="147">
        <f t="shared" si="2"/>
        <v>0</v>
      </c>
      <c r="J22" s="148">
        <f>IF(Budget!D14="Yes",(4*Budget!C14)-('YTD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2:15">
      <c r="F23" s="105" t="str">
        <f t="shared" si="0"/>
        <v/>
      </c>
      <c r="H23" s="129" t="str">
        <f>Budget!B15</f>
        <v>Kids Clothing</v>
      </c>
      <c r="I23" s="147">
        <f t="shared" si="2"/>
        <v>0</v>
      </c>
      <c r="J23" s="148">
        <f>IF(Budget!D15="Yes",(4*Budget!C15)-('YTD Analysis'!C14),Budget!C15)</f>
        <v>400</v>
      </c>
      <c r="K23" s="149">
        <f t="shared" si="4"/>
        <v>400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2:15">
      <c r="F24" s="105" t="str">
        <f t="shared" si="0"/>
        <v/>
      </c>
      <c r="H24" s="129" t="str">
        <f>Budget!B16</f>
        <v>Kids Medical</v>
      </c>
      <c r="I24" s="147">
        <f t="shared" si="2"/>
        <v>0</v>
      </c>
      <c r="J24" s="148">
        <f>IF(Budget!D16="Yes",(4*Budget!C16)-('YTD Analysis'!C15),Budget!C16)</f>
        <v>75</v>
      </c>
      <c r="K24" s="149">
        <f t="shared" si="4"/>
        <v>75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2:15">
      <c r="F25" s="105" t="str">
        <f t="shared" si="0"/>
        <v/>
      </c>
      <c r="H25" s="129" t="str">
        <f>Budget!B17</f>
        <v>Medical</v>
      </c>
      <c r="I25" s="147">
        <f t="shared" si="2"/>
        <v>0</v>
      </c>
      <c r="J25" s="148">
        <f>IF(Budget!D17="Yes",(4*Budget!C17)-('YTD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2:15">
      <c r="F26" s="105" t="str">
        <f t="shared" si="0"/>
        <v/>
      </c>
      <c r="H26" s="129" t="str">
        <f>Budget!B18</f>
        <v>Misc</v>
      </c>
      <c r="I26" s="147">
        <f t="shared" si="2"/>
        <v>0</v>
      </c>
      <c r="J26" s="148">
        <f>IF(Budget!D18="Yes",(4*Budget!C18)-('YTD Analysis'!C17),Budget!C18)</f>
        <v>200</v>
      </c>
      <c r="K26" s="149">
        <f t="shared" si="4"/>
        <v>200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2:15">
      <c r="F27" s="105" t="str">
        <f t="shared" si="0"/>
        <v/>
      </c>
      <c r="H27" s="129" t="str">
        <f>Budget!B19</f>
        <v>My Clothing</v>
      </c>
      <c r="I27" s="147">
        <f t="shared" si="2"/>
        <v>0</v>
      </c>
      <c r="J27" s="148">
        <f>IF(Budget!D19="Yes",(4*Budget!C19)-('YTD Analysis'!C18),Budget!C19)</f>
        <v>25</v>
      </c>
      <c r="K27" s="149">
        <f t="shared" si="4"/>
        <v>25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2:15">
      <c r="F28" s="105" t="str">
        <f t="shared" si="0"/>
        <v/>
      </c>
      <c r="H28" s="129" t="str">
        <f>Budget!B20</f>
        <v>Other</v>
      </c>
      <c r="I28" s="147">
        <f t="shared" si="2"/>
        <v>0</v>
      </c>
      <c r="J28" s="148">
        <f>IF(Budget!D20="Yes",(4*Budget!C20)-('YTD Analysis'!C19),Budget!C20)</f>
        <v>0</v>
      </c>
      <c r="K28" s="149">
        <f t="shared" si="4"/>
        <v>0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2:15">
      <c r="F29" s="105" t="str">
        <f t="shared" si="0"/>
        <v/>
      </c>
      <c r="H29" s="129" t="str">
        <f>Budget!B21</f>
        <v>Travel</v>
      </c>
      <c r="I29" s="147">
        <f t="shared" si="2"/>
        <v>0</v>
      </c>
      <c r="J29" s="148">
        <f>IF(Budget!D21="Yes",(4*Budget!C21)-('YTD Analysis'!C20),Budget!C21)</f>
        <v>400</v>
      </c>
      <c r="K29" s="149">
        <f t="shared" si="4"/>
        <v>400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2:15">
      <c r="F30" s="105" t="str">
        <f t="shared" si="0"/>
        <v/>
      </c>
      <c r="H30" s="129" t="str">
        <f>Budget!B22</f>
        <v>Utilities</v>
      </c>
      <c r="I30" s="147">
        <f t="shared" si="2"/>
        <v>0</v>
      </c>
      <c r="J30" s="148">
        <f>IF(Budget!D22="Yes",(4*Budget!C22)-('YTD Analysis'!C21),Budget!C22)</f>
        <v>250</v>
      </c>
      <c r="K30" s="149">
        <f t="shared" si="4"/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2:15">
      <c r="F31" s="105" t="str">
        <f t="shared" si="0"/>
        <v/>
      </c>
      <c r="H31" s="129">
        <f>Budget!B23</f>
        <v>0</v>
      </c>
      <c r="I31" s="147">
        <f t="shared" si="2"/>
        <v>0</v>
      </c>
      <c r="J31" s="148">
        <f>IF(Budget!D23="Yes",(4*Budget!C23)-('YTD Analysis'!C22),Budget!C23)</f>
        <v>0</v>
      </c>
      <c r="K31" s="149">
        <f t="shared" si="4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2:15">
      <c r="F32" s="105" t="str">
        <f t="shared" si="0"/>
        <v/>
      </c>
      <c r="H32" s="129">
        <f>Budget!B24</f>
        <v>0</v>
      </c>
      <c r="I32" s="147">
        <f t="shared" si="2"/>
        <v>0</v>
      </c>
      <c r="J32" s="148">
        <f>IF(Budget!D24="Yes",(4*Budget!C24)-('YTD Analysis'!C23),Budget!C24)</f>
        <v>0</v>
      </c>
      <c r="K32" s="149">
        <f t="shared" si="4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05" t="str">
        <f t="shared" si="0"/>
        <v/>
      </c>
      <c r="H33" s="129">
        <f>Budget!B25</f>
        <v>0</v>
      </c>
      <c r="I33" s="147">
        <f t="shared" si="2"/>
        <v>0</v>
      </c>
      <c r="J33" s="148">
        <f>IF(Budget!D25="Yes",(4*Budget!C25)-('YTD Analysis'!C24),Budget!C25)</f>
        <v>0</v>
      </c>
      <c r="K33" s="149">
        <f t="shared" si="4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05" t="str">
        <f t="shared" si="0"/>
        <v/>
      </c>
      <c r="H34" s="129">
        <f>Budget!B26</f>
        <v>0</v>
      </c>
      <c r="I34" s="147">
        <f t="shared" si="2"/>
        <v>0</v>
      </c>
      <c r="J34" s="148">
        <f>IF(Budget!D26="Yes",(4*Budget!C26)-('YTD Analysis'!C25),Budget!C26)</f>
        <v>0</v>
      </c>
      <c r="K34" s="149">
        <f t="shared" si="4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05" t="str">
        <f t="shared" si="0"/>
        <v/>
      </c>
      <c r="H35" s="129">
        <f>Budget!B27</f>
        <v>0</v>
      </c>
      <c r="I35" s="147">
        <f t="shared" si="2"/>
        <v>0</v>
      </c>
      <c r="J35" s="148">
        <f>IF(Budget!D27="Yes",(4*Budget!C27)-('YTD Analysis'!C26),Budget!C27)</f>
        <v>0</v>
      </c>
      <c r="K35" s="149">
        <f t="shared" si="4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05" t="str">
        <f t="shared" si="0"/>
        <v/>
      </c>
      <c r="H36" s="129">
        <f>Budget!B28</f>
        <v>0</v>
      </c>
      <c r="I36" s="147">
        <f t="shared" si="2"/>
        <v>0</v>
      </c>
      <c r="J36" s="148">
        <f>IF(Budget!D28="Yes",(4*Budget!C28)-('YTD Analysis'!C27),Budget!C28)</f>
        <v>0</v>
      </c>
      <c r="K36" s="149">
        <f t="shared" si="4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05" t="str">
        <f t="shared" si="0"/>
        <v/>
      </c>
      <c r="H37" s="129">
        <f>Budget!B29</f>
        <v>0</v>
      </c>
      <c r="I37" s="147">
        <f t="shared" si="2"/>
        <v>0</v>
      </c>
      <c r="J37" s="148">
        <f>IF(Budget!D29="Yes",(4*Budget!C29)-('YTD Analysis'!C28),Budget!C29)</f>
        <v>0</v>
      </c>
      <c r="K37" s="149">
        <f t="shared" si="4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05" t="str">
        <f t="shared" si="0"/>
        <v/>
      </c>
      <c r="H38" s="129">
        <f>Budget!B30</f>
        <v>0</v>
      </c>
      <c r="I38" s="147">
        <f t="shared" si="2"/>
        <v>0</v>
      </c>
      <c r="J38" s="148">
        <f>IF(Budget!D30="Yes",(4*Budget!C30)-('YTD Analysis'!C29),Budget!C30)</f>
        <v>0</v>
      </c>
      <c r="K38" s="149">
        <f t="shared" si="4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05" t="str">
        <f t="shared" si="0"/>
        <v/>
      </c>
      <c r="H39" s="129">
        <f>Budget!B31</f>
        <v>0</v>
      </c>
      <c r="I39" s="147">
        <f t="shared" si="2"/>
        <v>0</v>
      </c>
      <c r="J39" s="148">
        <f>IF(Budget!D31="Yes",(4*Budget!C31)-('YTD Analysis'!C30),Budget!C31)</f>
        <v>0</v>
      </c>
      <c r="K39" s="149">
        <f t="shared" si="4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05" t="str">
        <f t="shared" si="0"/>
        <v/>
      </c>
      <c r="H40" s="129">
        <f>Budget!B32</f>
        <v>0</v>
      </c>
      <c r="I40" s="147">
        <f t="shared" si="2"/>
        <v>0</v>
      </c>
      <c r="J40" s="148">
        <f>IF(Budget!D32="Yes",(4*Budget!C32)-('YTD Analysis'!C31),Budget!C32)</f>
        <v>0</v>
      </c>
      <c r="K40" s="149">
        <f t="shared" si="4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05" t="str">
        <f t="shared" si="0"/>
        <v/>
      </c>
      <c r="H41" s="129">
        <f>Budget!B33</f>
        <v>0</v>
      </c>
      <c r="I41" s="147">
        <f t="shared" si="2"/>
        <v>0</v>
      </c>
      <c r="J41" s="148">
        <f>IF(Budget!D33="Yes",(4*Budget!C33)-('YTD Analysis'!C32),Budget!C33)</f>
        <v>0</v>
      </c>
      <c r="K41" s="149">
        <f t="shared" si="4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05" t="str">
        <f t="shared" si="0"/>
        <v/>
      </c>
      <c r="H42" s="152" t="s">
        <v>29</v>
      </c>
      <c r="I42" s="153">
        <f>SUM(I12:I41)</f>
        <v>0</v>
      </c>
      <c r="J42" s="145">
        <f>SUM(J12:J41)</f>
        <v>2850</v>
      </c>
      <c r="K42" s="154">
        <f>SUM(K12:K41)</f>
        <v>2850</v>
      </c>
    </row>
    <row r="43" spans="6:15">
      <c r="F43" s="105" t="str">
        <f t="shared" si="0"/>
        <v/>
      </c>
    </row>
    <row r="44" spans="6:15">
      <c r="F44" s="105" t="str">
        <f t="shared" si="0"/>
        <v/>
      </c>
    </row>
    <row r="45" spans="6:15">
      <c r="F45" s="105" t="str">
        <f t="shared" si="0"/>
        <v/>
      </c>
    </row>
    <row r="46" spans="6:15">
      <c r="F46" s="105" t="str">
        <f t="shared" si="0"/>
        <v/>
      </c>
    </row>
    <row r="47" spans="6:15">
      <c r="F47" s="105" t="str">
        <f t="shared" si="0"/>
        <v/>
      </c>
    </row>
    <row r="48" spans="6:15">
      <c r="F48" s="105" t="str">
        <f t="shared" si="0"/>
        <v/>
      </c>
    </row>
    <row r="49" spans="1:14" s="133" customFormat="1">
      <c r="A49" s="104"/>
      <c r="B49" s="122"/>
      <c r="C49" s="105"/>
      <c r="D49" s="106"/>
      <c r="E49" s="103"/>
      <c r="F49" s="105" t="str">
        <f t="shared" si="0"/>
        <v/>
      </c>
      <c r="G49" s="134"/>
      <c r="H49" s="2"/>
      <c r="I49" s="2"/>
      <c r="J49" s="2"/>
      <c r="K49" s="2"/>
      <c r="L49" s="2"/>
      <c r="M49" s="2"/>
      <c r="N49" s="128"/>
    </row>
    <row r="50" spans="1:14" s="133" customFormat="1">
      <c r="A50" s="104"/>
      <c r="B50" s="122"/>
      <c r="C50" s="105"/>
      <c r="D50" s="106"/>
      <c r="E50" s="103"/>
      <c r="F50" s="105" t="str">
        <f t="shared" si="0"/>
        <v/>
      </c>
      <c r="G50" s="134"/>
      <c r="H50" s="2"/>
      <c r="I50" s="2"/>
      <c r="J50" s="2"/>
      <c r="K50" s="2"/>
      <c r="L50" s="2"/>
      <c r="M50" s="2"/>
      <c r="N50" s="128"/>
    </row>
    <row r="51" spans="1:14" s="133" customFormat="1">
      <c r="A51" s="104"/>
      <c r="B51" s="122"/>
      <c r="C51" s="105"/>
      <c r="D51" s="106"/>
      <c r="E51" s="103"/>
      <c r="F51" s="105" t="str">
        <f t="shared" si="0"/>
        <v/>
      </c>
      <c r="G51" s="134"/>
      <c r="H51" s="2"/>
      <c r="I51" s="2"/>
      <c r="J51" s="2"/>
      <c r="K51" s="2"/>
      <c r="L51" s="2"/>
      <c r="M51" s="2"/>
      <c r="N51" s="128"/>
    </row>
    <row r="52" spans="1:14" s="133" customFormat="1">
      <c r="A52" s="104"/>
      <c r="B52" s="122"/>
      <c r="C52" s="105"/>
      <c r="D52" s="106"/>
      <c r="E52" s="103"/>
      <c r="F52" s="105" t="str">
        <f t="shared" si="0"/>
        <v/>
      </c>
      <c r="G52" s="134"/>
      <c r="H52" s="2"/>
      <c r="I52" s="2"/>
      <c r="J52" s="2"/>
      <c r="K52" s="2"/>
      <c r="L52" s="2"/>
      <c r="M52" s="2"/>
      <c r="N52" s="128"/>
    </row>
    <row r="53" spans="1:14" s="133" customFormat="1">
      <c r="A53" s="104"/>
      <c r="B53" s="122"/>
      <c r="C53" s="105"/>
      <c r="D53" s="106"/>
      <c r="E53" s="103"/>
      <c r="F53" s="105" t="str">
        <f t="shared" si="0"/>
        <v/>
      </c>
      <c r="G53" s="134"/>
      <c r="H53" s="2"/>
      <c r="I53" s="2"/>
      <c r="J53" s="2"/>
      <c r="K53" s="2"/>
      <c r="L53" s="2"/>
      <c r="M53" s="2"/>
      <c r="N53" s="128"/>
    </row>
    <row r="54" spans="1:14" s="133" customFormat="1">
      <c r="A54" s="104"/>
      <c r="B54" s="122"/>
      <c r="C54" s="105"/>
      <c r="D54" s="106"/>
      <c r="E54" s="103"/>
      <c r="F54" s="105" t="str">
        <f t="shared" si="0"/>
        <v/>
      </c>
      <c r="G54" s="134"/>
      <c r="H54" s="2"/>
      <c r="I54" s="2"/>
      <c r="J54" s="2"/>
      <c r="K54" s="2"/>
      <c r="L54" s="2"/>
      <c r="M54" s="2"/>
      <c r="N54" s="128"/>
    </row>
    <row r="55" spans="1:14" s="133" customFormat="1">
      <c r="A55" s="104"/>
      <c r="B55" s="122"/>
      <c r="C55" s="105"/>
      <c r="D55" s="106"/>
      <c r="E55" s="103"/>
      <c r="F55" s="105" t="str">
        <f t="shared" si="0"/>
        <v/>
      </c>
      <c r="G55" s="134"/>
      <c r="H55" s="2"/>
      <c r="I55" s="2"/>
      <c r="J55" s="2"/>
      <c r="K55" s="2"/>
      <c r="L55" s="2"/>
      <c r="M55" s="2"/>
      <c r="N55" s="128"/>
    </row>
    <row r="56" spans="1:14" s="133" customFormat="1">
      <c r="A56" s="104"/>
      <c r="B56" s="122"/>
      <c r="C56" s="105"/>
      <c r="D56" s="106"/>
      <c r="E56" s="103"/>
      <c r="F56" s="105" t="str">
        <f t="shared" si="0"/>
        <v/>
      </c>
      <c r="G56" s="134"/>
      <c r="H56" s="2"/>
      <c r="I56" s="2"/>
      <c r="J56" s="2"/>
      <c r="K56" s="2"/>
      <c r="L56" s="2"/>
      <c r="M56" s="2"/>
      <c r="N56" s="128"/>
    </row>
    <row r="57" spans="1:14" s="133" customFormat="1">
      <c r="A57" s="104"/>
      <c r="B57" s="122"/>
      <c r="C57" s="105"/>
      <c r="D57" s="106"/>
      <c r="E57" s="103"/>
      <c r="F57" s="105" t="str">
        <f t="shared" si="0"/>
        <v/>
      </c>
      <c r="G57" s="134"/>
      <c r="H57" s="2"/>
      <c r="I57" s="2"/>
      <c r="J57" s="2"/>
      <c r="K57" s="2"/>
      <c r="L57" s="2"/>
      <c r="M57" s="2"/>
      <c r="N57" s="128"/>
    </row>
    <row r="58" spans="1:14" s="133" customFormat="1">
      <c r="A58" s="104"/>
      <c r="B58" s="122"/>
      <c r="C58" s="105"/>
      <c r="D58" s="106"/>
      <c r="E58" s="103"/>
      <c r="F58" s="105" t="str">
        <f t="shared" si="0"/>
        <v/>
      </c>
      <c r="G58" s="134"/>
      <c r="H58" s="2"/>
      <c r="I58" s="2"/>
      <c r="J58" s="2"/>
      <c r="K58" s="2"/>
      <c r="L58" s="2"/>
      <c r="M58" s="2"/>
      <c r="N58" s="128"/>
    </row>
    <row r="59" spans="1:14" s="133" customFormat="1">
      <c r="A59" s="104"/>
      <c r="B59" s="122"/>
      <c r="C59" s="105"/>
      <c r="D59" s="106"/>
      <c r="E59" s="103"/>
      <c r="F59" s="105" t="str">
        <f t="shared" si="0"/>
        <v/>
      </c>
      <c r="G59" s="134"/>
      <c r="H59" s="2"/>
      <c r="I59" s="2"/>
      <c r="J59" s="2"/>
      <c r="K59" s="2"/>
      <c r="L59" s="2"/>
      <c r="M59" s="2"/>
      <c r="N59" s="128"/>
    </row>
    <row r="60" spans="1:14" s="133" customFormat="1">
      <c r="A60" s="104"/>
      <c r="B60" s="122"/>
      <c r="C60" s="105"/>
      <c r="D60" s="106"/>
      <c r="E60" s="103"/>
      <c r="F60" s="105" t="str">
        <f t="shared" si="0"/>
        <v/>
      </c>
      <c r="G60" s="134"/>
      <c r="H60" s="2"/>
      <c r="I60" s="2"/>
      <c r="J60" s="2"/>
      <c r="K60" s="2"/>
      <c r="L60" s="2"/>
      <c r="M60" s="2"/>
      <c r="N60" s="128"/>
    </row>
    <row r="61" spans="1:14" s="133" customFormat="1">
      <c r="A61" s="104"/>
      <c r="B61" s="122"/>
      <c r="C61" s="105"/>
      <c r="D61" s="106"/>
      <c r="E61" s="103"/>
      <c r="F61" s="105" t="str">
        <f t="shared" si="0"/>
        <v/>
      </c>
      <c r="G61" s="134"/>
      <c r="H61" s="2"/>
      <c r="I61" s="2"/>
      <c r="J61" s="2"/>
      <c r="K61" s="2"/>
      <c r="L61" s="2"/>
      <c r="M61" s="2"/>
      <c r="N61" s="128"/>
    </row>
    <row r="62" spans="1:14" s="133" customFormat="1">
      <c r="A62" s="104"/>
      <c r="B62" s="122"/>
      <c r="C62" s="105"/>
      <c r="D62" s="106"/>
      <c r="E62" s="103"/>
      <c r="F62" s="105" t="str">
        <f t="shared" si="0"/>
        <v/>
      </c>
      <c r="G62" s="134"/>
      <c r="H62" s="2"/>
      <c r="I62" s="2"/>
      <c r="J62" s="2"/>
      <c r="K62" s="2"/>
      <c r="L62" s="2"/>
      <c r="M62" s="2"/>
      <c r="N62" s="128"/>
    </row>
    <row r="63" spans="1:14" s="133" customFormat="1">
      <c r="A63" s="104"/>
      <c r="B63" s="122"/>
      <c r="C63" s="105"/>
      <c r="D63" s="106"/>
      <c r="E63" s="103"/>
      <c r="F63" s="105" t="str">
        <f t="shared" si="0"/>
        <v/>
      </c>
      <c r="G63" s="134"/>
      <c r="H63" s="2"/>
      <c r="I63" s="2"/>
      <c r="J63" s="2"/>
      <c r="K63" s="2"/>
      <c r="L63" s="2"/>
      <c r="M63" s="2"/>
      <c r="N63" s="128"/>
    </row>
    <row r="64" spans="1:14" s="133" customFormat="1">
      <c r="A64" s="104"/>
      <c r="B64" s="122"/>
      <c r="C64" s="105"/>
      <c r="D64" s="106"/>
      <c r="E64" s="103"/>
      <c r="F64" s="105" t="str">
        <f t="shared" si="0"/>
        <v/>
      </c>
      <c r="G64" s="134"/>
      <c r="H64" s="2"/>
      <c r="I64" s="2"/>
      <c r="J64" s="2"/>
      <c r="K64" s="2"/>
      <c r="L64" s="2"/>
      <c r="M64" s="2"/>
      <c r="N64" s="128"/>
    </row>
    <row r="65" spans="1:14" s="133" customFormat="1">
      <c r="A65" s="104"/>
      <c r="B65" s="122"/>
      <c r="C65" s="105"/>
      <c r="D65" s="106"/>
      <c r="E65" s="103"/>
      <c r="F65" s="105" t="str">
        <f t="shared" si="0"/>
        <v/>
      </c>
      <c r="G65" s="134"/>
      <c r="H65" s="2"/>
      <c r="I65" s="2"/>
      <c r="J65" s="2"/>
      <c r="K65" s="2"/>
      <c r="L65" s="2"/>
      <c r="M65" s="2"/>
      <c r="N65" s="128"/>
    </row>
    <row r="66" spans="1:14" s="133" customFormat="1">
      <c r="A66" s="104"/>
      <c r="B66" s="122"/>
      <c r="C66" s="105"/>
      <c r="D66" s="106"/>
      <c r="E66" s="103"/>
      <c r="F66" s="105" t="str">
        <f t="shared" si="0"/>
        <v/>
      </c>
      <c r="G66" s="134"/>
      <c r="H66" s="2"/>
      <c r="I66" s="2"/>
      <c r="J66" s="2"/>
      <c r="K66" s="2"/>
      <c r="L66" s="2"/>
      <c r="M66" s="2"/>
      <c r="N66" s="128"/>
    </row>
    <row r="67" spans="1:14" s="133" customFormat="1">
      <c r="A67" s="104"/>
      <c r="B67" s="122"/>
      <c r="C67" s="105"/>
      <c r="D67" s="106"/>
      <c r="E67" s="103"/>
      <c r="F67" s="105" t="str">
        <f t="shared" ref="F67:F130" si="5">B67&amp;C67</f>
        <v/>
      </c>
      <c r="G67" s="134"/>
      <c r="H67" s="2"/>
      <c r="I67" s="2"/>
      <c r="J67" s="2"/>
      <c r="K67" s="2"/>
      <c r="L67" s="2"/>
      <c r="M67" s="2"/>
      <c r="N67" s="128"/>
    </row>
    <row r="68" spans="1:14" s="133" customFormat="1">
      <c r="A68" s="104"/>
      <c r="B68" s="122"/>
      <c r="C68" s="105"/>
      <c r="D68" s="106"/>
      <c r="E68" s="103"/>
      <c r="F68" s="105" t="str">
        <f t="shared" si="5"/>
        <v/>
      </c>
      <c r="G68" s="134"/>
      <c r="H68" s="2"/>
      <c r="I68" s="2"/>
      <c r="J68" s="2"/>
      <c r="K68" s="2"/>
      <c r="L68" s="2"/>
      <c r="M68" s="2"/>
      <c r="N68" s="128"/>
    </row>
    <row r="69" spans="1:14" s="133" customFormat="1">
      <c r="A69" s="104"/>
      <c r="B69" s="122"/>
      <c r="C69" s="105"/>
      <c r="D69" s="106"/>
      <c r="E69" s="103"/>
      <c r="F69" s="105" t="str">
        <f t="shared" si="5"/>
        <v/>
      </c>
      <c r="G69" s="134"/>
      <c r="H69" s="2"/>
      <c r="I69" s="2"/>
      <c r="J69" s="2"/>
      <c r="K69" s="2"/>
      <c r="L69" s="2"/>
      <c r="M69" s="2"/>
      <c r="N69" s="128"/>
    </row>
    <row r="70" spans="1:14" s="133" customFormat="1">
      <c r="A70" s="104"/>
      <c r="B70" s="122"/>
      <c r="C70" s="105"/>
      <c r="D70" s="106"/>
      <c r="E70" s="103"/>
      <c r="F70" s="105" t="str">
        <f t="shared" si="5"/>
        <v/>
      </c>
      <c r="G70" s="134"/>
      <c r="H70" s="2"/>
      <c r="I70" s="2"/>
      <c r="J70" s="2"/>
      <c r="K70" s="2"/>
      <c r="L70" s="2"/>
      <c r="M70" s="2"/>
      <c r="N70" s="128"/>
    </row>
    <row r="71" spans="1:14" s="133" customFormat="1">
      <c r="A71" s="104"/>
      <c r="B71" s="122"/>
      <c r="C71" s="105"/>
      <c r="D71" s="106"/>
      <c r="E71" s="103"/>
      <c r="F71" s="105" t="str">
        <f t="shared" si="5"/>
        <v/>
      </c>
      <c r="G71" s="134"/>
      <c r="H71" s="2"/>
      <c r="I71" s="2"/>
      <c r="J71" s="2"/>
      <c r="K71" s="2"/>
      <c r="L71" s="2"/>
      <c r="M71" s="2"/>
      <c r="N71" s="128"/>
    </row>
    <row r="72" spans="1:14" s="133" customFormat="1">
      <c r="A72" s="104"/>
      <c r="B72" s="122"/>
      <c r="C72" s="105"/>
      <c r="D72" s="106"/>
      <c r="E72" s="103"/>
      <c r="F72" s="105" t="str">
        <f t="shared" si="5"/>
        <v/>
      </c>
      <c r="G72" s="134"/>
      <c r="H72" s="2"/>
      <c r="I72" s="2"/>
      <c r="J72" s="2"/>
      <c r="K72" s="2"/>
      <c r="L72" s="2"/>
      <c r="M72" s="2"/>
      <c r="N72" s="128"/>
    </row>
    <row r="73" spans="1:14" s="133" customFormat="1">
      <c r="A73" s="104"/>
      <c r="B73" s="122"/>
      <c r="C73" s="105"/>
      <c r="D73" s="106"/>
      <c r="E73" s="103"/>
      <c r="F73" s="105" t="str">
        <f t="shared" si="5"/>
        <v/>
      </c>
      <c r="G73" s="134"/>
      <c r="H73" s="2"/>
      <c r="I73" s="2"/>
      <c r="J73" s="2"/>
      <c r="K73" s="2"/>
      <c r="L73" s="2"/>
      <c r="M73" s="2"/>
      <c r="N73" s="128"/>
    </row>
    <row r="74" spans="1:14" s="133" customFormat="1">
      <c r="A74" s="104"/>
      <c r="B74" s="122"/>
      <c r="C74" s="105"/>
      <c r="D74" s="106"/>
      <c r="E74" s="103"/>
      <c r="F74" s="105" t="str">
        <f t="shared" si="5"/>
        <v/>
      </c>
      <c r="G74" s="134"/>
      <c r="H74" s="2"/>
      <c r="I74" s="2"/>
      <c r="J74" s="2"/>
      <c r="K74" s="2"/>
      <c r="L74" s="2"/>
      <c r="M74" s="2"/>
      <c r="N74" s="128"/>
    </row>
    <row r="75" spans="1:14" s="133" customFormat="1">
      <c r="A75" s="104"/>
      <c r="B75" s="122"/>
      <c r="C75" s="105"/>
      <c r="D75" s="106"/>
      <c r="E75" s="103"/>
      <c r="F75" s="105" t="str">
        <f t="shared" si="5"/>
        <v/>
      </c>
      <c r="G75" s="134"/>
      <c r="H75" s="2"/>
      <c r="I75" s="2"/>
      <c r="J75" s="2"/>
      <c r="K75" s="2"/>
      <c r="L75" s="2"/>
      <c r="M75" s="2"/>
      <c r="N75" s="128"/>
    </row>
    <row r="76" spans="1:14" s="133" customFormat="1">
      <c r="A76" s="104"/>
      <c r="B76" s="122"/>
      <c r="C76" s="105"/>
      <c r="D76" s="106"/>
      <c r="E76" s="103"/>
      <c r="F76" s="105" t="str">
        <f t="shared" si="5"/>
        <v/>
      </c>
      <c r="G76" s="134"/>
      <c r="H76" s="2"/>
      <c r="I76" s="2"/>
      <c r="J76" s="2"/>
      <c r="K76" s="2"/>
      <c r="L76" s="2"/>
      <c r="M76" s="2"/>
      <c r="N76" s="128"/>
    </row>
    <row r="77" spans="1:14" s="133" customFormat="1">
      <c r="A77" s="104"/>
      <c r="B77" s="122"/>
      <c r="C77" s="105"/>
      <c r="D77" s="106"/>
      <c r="E77" s="103"/>
      <c r="F77" s="105" t="str">
        <f t="shared" si="5"/>
        <v/>
      </c>
      <c r="G77" s="134"/>
      <c r="H77" s="2"/>
      <c r="I77" s="2"/>
      <c r="J77" s="2"/>
      <c r="K77" s="2"/>
      <c r="L77" s="2"/>
      <c r="M77" s="2"/>
      <c r="N77" s="128"/>
    </row>
    <row r="78" spans="1:14" s="133" customFormat="1">
      <c r="A78" s="104"/>
      <c r="B78" s="122"/>
      <c r="C78" s="105"/>
      <c r="D78" s="106"/>
      <c r="E78" s="103"/>
      <c r="F78" s="105" t="str">
        <f t="shared" si="5"/>
        <v/>
      </c>
      <c r="G78" s="134"/>
      <c r="H78" s="2"/>
      <c r="I78" s="2"/>
      <c r="J78" s="2"/>
      <c r="K78" s="2"/>
      <c r="L78" s="2"/>
      <c r="M78" s="2"/>
      <c r="N78" s="128"/>
    </row>
    <row r="79" spans="1:14" s="133" customFormat="1">
      <c r="A79" s="104"/>
      <c r="B79" s="122"/>
      <c r="C79" s="105"/>
      <c r="D79" s="106"/>
      <c r="E79" s="103"/>
      <c r="F79" s="105" t="str">
        <f t="shared" si="5"/>
        <v/>
      </c>
      <c r="G79" s="134"/>
      <c r="H79" s="2"/>
      <c r="I79" s="2"/>
      <c r="J79" s="2"/>
      <c r="K79" s="2"/>
      <c r="L79" s="2"/>
      <c r="M79" s="2"/>
      <c r="N79" s="128"/>
    </row>
    <row r="80" spans="1:14" s="133" customFormat="1">
      <c r="A80" s="104"/>
      <c r="B80" s="122"/>
      <c r="C80" s="105"/>
      <c r="D80" s="106"/>
      <c r="E80" s="103"/>
      <c r="F80" s="105" t="str">
        <f t="shared" si="5"/>
        <v/>
      </c>
      <c r="G80" s="134"/>
      <c r="H80" s="2"/>
      <c r="I80" s="2"/>
      <c r="J80" s="2"/>
      <c r="K80" s="2"/>
      <c r="L80" s="2"/>
      <c r="M80" s="2"/>
      <c r="N80" s="128"/>
    </row>
    <row r="81" spans="1:14" s="133" customFormat="1">
      <c r="A81" s="104"/>
      <c r="B81" s="122"/>
      <c r="C81" s="105"/>
      <c r="D81" s="106"/>
      <c r="E81" s="103"/>
      <c r="F81" s="105" t="str">
        <f t="shared" si="5"/>
        <v/>
      </c>
      <c r="G81" s="134"/>
      <c r="H81" s="2"/>
      <c r="I81" s="2"/>
      <c r="J81" s="2"/>
      <c r="K81" s="2"/>
      <c r="L81" s="2"/>
      <c r="M81" s="2"/>
      <c r="N81" s="128"/>
    </row>
    <row r="82" spans="1:14" s="133" customFormat="1">
      <c r="A82" s="104"/>
      <c r="B82" s="122"/>
      <c r="C82" s="105"/>
      <c r="D82" s="106"/>
      <c r="E82" s="103"/>
      <c r="F82" s="105" t="str">
        <f t="shared" si="5"/>
        <v/>
      </c>
      <c r="G82" s="134"/>
      <c r="H82" s="2"/>
      <c r="I82" s="2"/>
      <c r="J82" s="2"/>
      <c r="K82" s="2"/>
      <c r="L82" s="2"/>
      <c r="M82" s="2"/>
      <c r="N82" s="128"/>
    </row>
    <row r="83" spans="1:14" s="133" customFormat="1">
      <c r="A83" s="104"/>
      <c r="B83" s="122"/>
      <c r="C83" s="105"/>
      <c r="D83" s="106"/>
      <c r="E83" s="103"/>
      <c r="F83" s="105" t="str">
        <f t="shared" si="5"/>
        <v/>
      </c>
      <c r="G83" s="134"/>
      <c r="H83" s="2"/>
      <c r="I83" s="2"/>
      <c r="J83" s="2"/>
      <c r="K83" s="2"/>
      <c r="L83" s="2"/>
      <c r="M83" s="2"/>
      <c r="N83" s="128"/>
    </row>
    <row r="84" spans="1:14" s="133" customFormat="1">
      <c r="A84" s="104"/>
      <c r="B84" s="122"/>
      <c r="C84" s="105"/>
      <c r="D84" s="106"/>
      <c r="E84" s="103"/>
      <c r="F84" s="105" t="str">
        <f t="shared" si="5"/>
        <v/>
      </c>
      <c r="G84" s="134"/>
      <c r="H84" s="2"/>
      <c r="I84" s="2"/>
      <c r="J84" s="2"/>
      <c r="K84" s="2"/>
      <c r="L84" s="2"/>
      <c r="M84" s="2"/>
      <c r="N84" s="128"/>
    </row>
    <row r="85" spans="1:14" s="133" customFormat="1">
      <c r="A85" s="104"/>
      <c r="B85" s="122"/>
      <c r="C85" s="105"/>
      <c r="D85" s="106"/>
      <c r="E85" s="103"/>
      <c r="F85" s="105" t="str">
        <f t="shared" si="5"/>
        <v/>
      </c>
      <c r="G85" s="134"/>
      <c r="H85" s="2"/>
      <c r="I85" s="2"/>
      <c r="J85" s="2"/>
      <c r="K85" s="2"/>
      <c r="L85" s="2"/>
      <c r="M85" s="2"/>
      <c r="N85" s="128"/>
    </row>
    <row r="86" spans="1:14" s="133" customFormat="1">
      <c r="A86" s="104"/>
      <c r="B86" s="122"/>
      <c r="C86" s="105"/>
      <c r="D86" s="106"/>
      <c r="E86" s="103"/>
      <c r="F86" s="105" t="str">
        <f t="shared" si="5"/>
        <v/>
      </c>
      <c r="G86" s="134"/>
      <c r="H86" s="2"/>
      <c r="I86" s="2"/>
      <c r="J86" s="2"/>
      <c r="K86" s="2"/>
      <c r="L86" s="2"/>
      <c r="M86" s="2"/>
      <c r="N86" s="128"/>
    </row>
    <row r="87" spans="1:14" s="133" customFormat="1">
      <c r="A87" s="104"/>
      <c r="B87" s="122"/>
      <c r="C87" s="105"/>
      <c r="D87" s="106"/>
      <c r="E87" s="103"/>
      <c r="F87" s="105" t="str">
        <f t="shared" si="5"/>
        <v/>
      </c>
      <c r="G87" s="134"/>
      <c r="H87" s="2"/>
      <c r="I87" s="2"/>
      <c r="J87" s="2"/>
      <c r="K87" s="2"/>
      <c r="L87" s="2"/>
      <c r="M87" s="2"/>
      <c r="N87" s="128"/>
    </row>
    <row r="88" spans="1:14" s="133" customFormat="1">
      <c r="A88" s="104"/>
      <c r="B88" s="122"/>
      <c r="C88" s="105"/>
      <c r="D88" s="106"/>
      <c r="E88" s="103"/>
      <c r="F88" s="105" t="str">
        <f t="shared" si="5"/>
        <v/>
      </c>
      <c r="G88" s="134"/>
      <c r="H88" s="2"/>
      <c r="I88" s="2"/>
      <c r="J88" s="2"/>
      <c r="K88" s="2"/>
      <c r="L88" s="2"/>
      <c r="M88" s="2"/>
      <c r="N88" s="128"/>
    </row>
    <row r="89" spans="1:14" s="133" customFormat="1">
      <c r="A89" s="104"/>
      <c r="B89" s="122"/>
      <c r="C89" s="105"/>
      <c r="D89" s="106"/>
      <c r="E89" s="103"/>
      <c r="F89" s="105" t="str">
        <f t="shared" si="5"/>
        <v/>
      </c>
      <c r="G89" s="134"/>
      <c r="H89" s="2"/>
      <c r="I89" s="2"/>
      <c r="J89" s="2"/>
      <c r="K89" s="2"/>
      <c r="L89" s="2"/>
      <c r="M89" s="2"/>
      <c r="N89" s="128"/>
    </row>
    <row r="90" spans="1:14" s="133" customFormat="1">
      <c r="A90" s="104"/>
      <c r="B90" s="122"/>
      <c r="C90" s="105"/>
      <c r="D90" s="106"/>
      <c r="E90" s="103"/>
      <c r="F90" s="105" t="str">
        <f t="shared" si="5"/>
        <v/>
      </c>
      <c r="G90" s="134"/>
      <c r="H90" s="2"/>
      <c r="I90" s="2"/>
      <c r="J90" s="2"/>
      <c r="K90" s="2"/>
      <c r="L90" s="2"/>
      <c r="M90" s="2"/>
      <c r="N90" s="128"/>
    </row>
    <row r="91" spans="1:14" s="133" customFormat="1">
      <c r="A91" s="104"/>
      <c r="B91" s="122"/>
      <c r="C91" s="105"/>
      <c r="D91" s="106"/>
      <c r="E91" s="103"/>
      <c r="F91" s="105" t="str">
        <f t="shared" si="5"/>
        <v/>
      </c>
      <c r="G91" s="134"/>
      <c r="H91" s="2"/>
      <c r="I91" s="2"/>
      <c r="J91" s="2"/>
      <c r="K91" s="2"/>
      <c r="L91" s="2"/>
      <c r="M91" s="2"/>
      <c r="N91" s="128"/>
    </row>
    <row r="92" spans="1:14" s="133" customFormat="1">
      <c r="A92" s="104"/>
      <c r="B92" s="122"/>
      <c r="C92" s="105"/>
      <c r="D92" s="106"/>
      <c r="E92" s="103"/>
      <c r="F92" s="105" t="str">
        <f t="shared" si="5"/>
        <v/>
      </c>
      <c r="G92" s="134"/>
      <c r="H92" s="2"/>
      <c r="I92" s="2"/>
      <c r="J92" s="2"/>
      <c r="K92" s="2"/>
      <c r="L92" s="2"/>
      <c r="M92" s="2"/>
      <c r="N92" s="128"/>
    </row>
    <row r="93" spans="1:14" s="133" customFormat="1">
      <c r="A93" s="104"/>
      <c r="B93" s="122"/>
      <c r="C93" s="105"/>
      <c r="D93" s="106"/>
      <c r="E93" s="103"/>
      <c r="F93" s="105" t="str">
        <f t="shared" si="5"/>
        <v/>
      </c>
      <c r="G93" s="134"/>
      <c r="H93" s="2"/>
      <c r="I93" s="2"/>
      <c r="J93" s="2"/>
      <c r="K93" s="2"/>
      <c r="L93" s="2"/>
      <c r="M93" s="2"/>
      <c r="N93" s="128"/>
    </row>
    <row r="94" spans="1:14" s="133" customFormat="1">
      <c r="A94" s="104"/>
      <c r="B94" s="122"/>
      <c r="C94" s="105"/>
      <c r="D94" s="106"/>
      <c r="E94" s="103"/>
      <c r="F94" s="105" t="str">
        <f t="shared" si="5"/>
        <v/>
      </c>
      <c r="G94" s="134"/>
      <c r="H94" s="2"/>
      <c r="I94" s="2"/>
      <c r="J94" s="2"/>
      <c r="K94" s="2"/>
      <c r="L94" s="2"/>
      <c r="M94" s="2"/>
      <c r="N94" s="128"/>
    </row>
    <row r="95" spans="1:14" s="133" customFormat="1">
      <c r="A95" s="104"/>
      <c r="B95" s="122"/>
      <c r="C95" s="105"/>
      <c r="D95" s="106"/>
      <c r="E95" s="103"/>
      <c r="F95" s="105" t="str">
        <f t="shared" si="5"/>
        <v/>
      </c>
      <c r="G95" s="134"/>
      <c r="H95" s="2"/>
      <c r="I95" s="2"/>
      <c r="J95" s="2"/>
      <c r="K95" s="2"/>
      <c r="L95" s="2"/>
      <c r="M95" s="2"/>
      <c r="N95" s="128"/>
    </row>
    <row r="96" spans="1:14" s="133" customFormat="1">
      <c r="A96" s="104"/>
      <c r="B96" s="122"/>
      <c r="C96" s="105"/>
      <c r="D96" s="106"/>
      <c r="E96" s="103"/>
      <c r="F96" s="105" t="str">
        <f t="shared" si="5"/>
        <v/>
      </c>
      <c r="G96" s="134"/>
      <c r="H96" s="2"/>
      <c r="I96" s="2"/>
      <c r="J96" s="2"/>
      <c r="K96" s="2"/>
      <c r="L96" s="2"/>
      <c r="M96" s="2"/>
      <c r="N96" s="128"/>
    </row>
    <row r="97" spans="1:14" s="133" customFormat="1">
      <c r="A97" s="104"/>
      <c r="B97" s="122"/>
      <c r="C97" s="105"/>
      <c r="D97" s="106"/>
      <c r="E97" s="103"/>
      <c r="F97" s="105" t="str">
        <f t="shared" si="5"/>
        <v/>
      </c>
      <c r="G97" s="134"/>
      <c r="H97" s="2"/>
      <c r="I97" s="2"/>
      <c r="J97" s="2"/>
      <c r="K97" s="2"/>
      <c r="L97" s="2"/>
      <c r="M97" s="2"/>
      <c r="N97" s="128"/>
    </row>
    <row r="98" spans="1:14" s="133" customFormat="1">
      <c r="A98" s="104"/>
      <c r="B98" s="122"/>
      <c r="C98" s="105"/>
      <c r="D98" s="106"/>
      <c r="E98" s="103"/>
      <c r="F98" s="105" t="str">
        <f t="shared" si="5"/>
        <v/>
      </c>
      <c r="G98" s="134"/>
      <c r="H98" s="2"/>
      <c r="I98" s="2"/>
      <c r="J98" s="2"/>
      <c r="K98" s="2"/>
      <c r="L98" s="2"/>
      <c r="M98" s="2"/>
      <c r="N98" s="128"/>
    </row>
    <row r="99" spans="1:14" s="133" customFormat="1">
      <c r="A99" s="104"/>
      <c r="B99" s="122"/>
      <c r="C99" s="105"/>
      <c r="D99" s="106"/>
      <c r="E99" s="103"/>
      <c r="F99" s="105" t="str">
        <f t="shared" si="5"/>
        <v/>
      </c>
      <c r="G99" s="134"/>
      <c r="H99" s="2"/>
      <c r="I99" s="2"/>
      <c r="J99" s="2"/>
      <c r="K99" s="2"/>
      <c r="L99" s="2"/>
      <c r="M99" s="2"/>
      <c r="N99" s="128"/>
    </row>
    <row r="100" spans="1:14" s="133" customFormat="1">
      <c r="A100" s="104"/>
      <c r="B100" s="122"/>
      <c r="C100" s="105"/>
      <c r="D100" s="106"/>
      <c r="E100" s="103"/>
      <c r="F100" s="105" t="str">
        <f t="shared" si="5"/>
        <v/>
      </c>
      <c r="G100" s="134"/>
      <c r="H100" s="2"/>
      <c r="I100" s="2"/>
      <c r="J100" s="2"/>
      <c r="K100" s="2"/>
      <c r="L100" s="2"/>
      <c r="M100" s="2"/>
      <c r="N100" s="128"/>
    </row>
    <row r="101" spans="1:14" s="133" customFormat="1">
      <c r="A101" s="104"/>
      <c r="B101" s="122"/>
      <c r="C101" s="105"/>
      <c r="D101" s="106"/>
      <c r="E101" s="103"/>
      <c r="F101" s="105" t="str">
        <f t="shared" si="5"/>
        <v/>
      </c>
      <c r="G101" s="134"/>
      <c r="H101" s="2"/>
      <c r="I101" s="2"/>
      <c r="J101" s="2"/>
      <c r="K101" s="2"/>
      <c r="L101" s="2"/>
      <c r="M101" s="2"/>
      <c r="N101" s="128"/>
    </row>
    <row r="102" spans="1:14" s="133" customFormat="1">
      <c r="A102" s="104"/>
      <c r="B102" s="122"/>
      <c r="C102" s="105"/>
      <c r="D102" s="106"/>
      <c r="E102" s="103"/>
      <c r="F102" s="105" t="str">
        <f t="shared" si="5"/>
        <v/>
      </c>
      <c r="G102" s="134"/>
      <c r="H102" s="2"/>
      <c r="I102" s="2"/>
      <c r="J102" s="2"/>
      <c r="K102" s="2"/>
      <c r="L102" s="2"/>
      <c r="M102" s="2"/>
      <c r="N102" s="128"/>
    </row>
    <row r="103" spans="1:14" s="133" customFormat="1">
      <c r="A103" s="104"/>
      <c r="B103" s="122"/>
      <c r="C103" s="105"/>
      <c r="D103" s="106"/>
      <c r="E103" s="103"/>
      <c r="F103" s="105" t="str">
        <f t="shared" si="5"/>
        <v/>
      </c>
      <c r="G103" s="134"/>
      <c r="H103" s="2"/>
      <c r="I103" s="2"/>
      <c r="J103" s="2"/>
      <c r="K103" s="2"/>
      <c r="L103" s="2"/>
      <c r="M103" s="2"/>
      <c r="N103" s="128"/>
    </row>
    <row r="104" spans="1:14" s="133" customFormat="1">
      <c r="A104" s="104"/>
      <c r="B104" s="122"/>
      <c r="C104" s="105"/>
      <c r="D104" s="106"/>
      <c r="E104" s="103"/>
      <c r="F104" s="105" t="str">
        <f t="shared" si="5"/>
        <v/>
      </c>
      <c r="G104" s="134"/>
      <c r="H104" s="2"/>
      <c r="I104" s="2"/>
      <c r="J104" s="2"/>
      <c r="K104" s="2"/>
      <c r="L104" s="2"/>
      <c r="M104" s="2"/>
      <c r="N104" s="128"/>
    </row>
    <row r="105" spans="1:14" s="133" customFormat="1">
      <c r="A105" s="104"/>
      <c r="B105" s="122"/>
      <c r="C105" s="105"/>
      <c r="D105" s="106"/>
      <c r="E105" s="103"/>
      <c r="F105" s="105" t="str">
        <f t="shared" si="5"/>
        <v/>
      </c>
      <c r="G105" s="134"/>
      <c r="H105" s="2"/>
      <c r="I105" s="2"/>
      <c r="J105" s="2"/>
      <c r="K105" s="2"/>
      <c r="L105" s="2"/>
      <c r="M105" s="2"/>
      <c r="N105" s="128"/>
    </row>
    <row r="106" spans="1:14" s="133" customFormat="1">
      <c r="A106" s="104"/>
      <c r="B106" s="122"/>
      <c r="C106" s="105"/>
      <c r="D106" s="106"/>
      <c r="E106" s="103"/>
      <c r="F106" s="105" t="str">
        <f t="shared" si="5"/>
        <v/>
      </c>
      <c r="G106" s="134"/>
      <c r="H106" s="2"/>
      <c r="I106" s="2"/>
      <c r="J106" s="2"/>
      <c r="K106" s="2"/>
      <c r="L106" s="2"/>
      <c r="M106" s="2"/>
      <c r="N106" s="128"/>
    </row>
    <row r="107" spans="1:14" s="133" customFormat="1">
      <c r="A107" s="104"/>
      <c r="B107" s="122"/>
      <c r="C107" s="105"/>
      <c r="D107" s="106"/>
      <c r="E107" s="103"/>
      <c r="F107" s="105" t="str">
        <f t="shared" si="5"/>
        <v/>
      </c>
      <c r="G107" s="134"/>
      <c r="H107" s="2"/>
      <c r="I107" s="2"/>
      <c r="J107" s="2"/>
      <c r="K107" s="2"/>
      <c r="L107" s="2"/>
      <c r="M107" s="2"/>
      <c r="N107" s="128"/>
    </row>
    <row r="108" spans="1:14" s="133" customFormat="1">
      <c r="A108" s="104"/>
      <c r="B108" s="122"/>
      <c r="C108" s="105"/>
      <c r="D108" s="106"/>
      <c r="E108" s="103"/>
      <c r="F108" s="105" t="str">
        <f t="shared" si="5"/>
        <v/>
      </c>
      <c r="G108" s="134"/>
      <c r="H108" s="2"/>
      <c r="I108" s="2"/>
      <c r="J108" s="2"/>
      <c r="K108" s="2"/>
      <c r="L108" s="2"/>
      <c r="M108" s="2"/>
      <c r="N108" s="128"/>
    </row>
    <row r="109" spans="1:14" s="133" customFormat="1">
      <c r="A109" s="104"/>
      <c r="B109" s="122"/>
      <c r="C109" s="105"/>
      <c r="D109" s="106"/>
      <c r="E109" s="103"/>
      <c r="F109" s="105" t="str">
        <f t="shared" si="5"/>
        <v/>
      </c>
      <c r="G109" s="134"/>
      <c r="H109" s="2"/>
      <c r="I109" s="2"/>
      <c r="J109" s="2"/>
      <c r="K109" s="2"/>
      <c r="L109" s="2"/>
      <c r="M109" s="2"/>
      <c r="N109" s="128"/>
    </row>
    <row r="110" spans="1:14" s="133" customFormat="1">
      <c r="A110" s="104"/>
      <c r="B110" s="122"/>
      <c r="C110" s="105"/>
      <c r="D110" s="106"/>
      <c r="E110" s="103"/>
      <c r="F110" s="105" t="str">
        <f t="shared" si="5"/>
        <v/>
      </c>
      <c r="G110" s="134"/>
      <c r="H110" s="2"/>
      <c r="I110" s="2"/>
      <c r="J110" s="2"/>
      <c r="K110" s="2"/>
      <c r="L110" s="2"/>
      <c r="M110" s="2"/>
      <c r="N110" s="128"/>
    </row>
    <row r="111" spans="1:14" s="133" customFormat="1">
      <c r="A111" s="104"/>
      <c r="B111" s="122"/>
      <c r="C111" s="105"/>
      <c r="D111" s="106"/>
      <c r="E111" s="103"/>
      <c r="F111" s="105" t="str">
        <f t="shared" si="5"/>
        <v/>
      </c>
      <c r="G111" s="134"/>
      <c r="H111" s="2"/>
      <c r="I111" s="2"/>
      <c r="J111" s="2"/>
      <c r="K111" s="2"/>
      <c r="L111" s="2"/>
      <c r="M111" s="2"/>
      <c r="N111" s="128"/>
    </row>
    <row r="112" spans="1:14" s="133" customFormat="1">
      <c r="A112" s="104"/>
      <c r="B112" s="122"/>
      <c r="C112" s="105"/>
      <c r="D112" s="106"/>
      <c r="E112" s="103"/>
      <c r="F112" s="105" t="str">
        <f t="shared" si="5"/>
        <v/>
      </c>
      <c r="G112" s="134"/>
      <c r="H112" s="2"/>
      <c r="I112" s="2"/>
      <c r="J112" s="2"/>
      <c r="K112" s="2"/>
      <c r="L112" s="2"/>
      <c r="M112" s="2"/>
      <c r="N112" s="128"/>
    </row>
    <row r="113" spans="1:14" s="133" customFormat="1">
      <c r="A113" s="104"/>
      <c r="B113" s="122"/>
      <c r="C113" s="105"/>
      <c r="D113" s="106"/>
      <c r="E113" s="103"/>
      <c r="F113" s="105" t="str">
        <f t="shared" si="5"/>
        <v/>
      </c>
      <c r="G113" s="134"/>
      <c r="H113" s="2"/>
      <c r="I113" s="2"/>
      <c r="J113" s="2"/>
      <c r="K113" s="2"/>
      <c r="L113" s="2"/>
      <c r="M113" s="2"/>
      <c r="N113" s="128"/>
    </row>
    <row r="114" spans="1:14" s="133" customFormat="1">
      <c r="A114" s="104"/>
      <c r="B114" s="122"/>
      <c r="C114" s="105"/>
      <c r="D114" s="106"/>
      <c r="E114" s="103"/>
      <c r="F114" s="105" t="str">
        <f t="shared" si="5"/>
        <v/>
      </c>
      <c r="G114" s="134"/>
      <c r="H114" s="2"/>
      <c r="I114" s="2"/>
      <c r="J114" s="2"/>
      <c r="K114" s="2"/>
      <c r="L114" s="2"/>
      <c r="M114" s="2"/>
      <c r="N114" s="128"/>
    </row>
    <row r="115" spans="1:14" s="133" customFormat="1">
      <c r="A115" s="104"/>
      <c r="B115" s="122"/>
      <c r="C115" s="105"/>
      <c r="D115" s="106"/>
      <c r="E115" s="103"/>
      <c r="F115" s="105" t="str">
        <f t="shared" si="5"/>
        <v/>
      </c>
      <c r="G115" s="134"/>
      <c r="H115" s="2"/>
      <c r="I115" s="2"/>
      <c r="J115" s="2"/>
      <c r="K115" s="2"/>
      <c r="L115" s="2"/>
      <c r="M115" s="2"/>
      <c r="N115" s="128"/>
    </row>
    <row r="116" spans="1:14" s="133" customFormat="1">
      <c r="A116" s="104"/>
      <c r="B116" s="122"/>
      <c r="C116" s="105"/>
      <c r="D116" s="106"/>
      <c r="E116" s="103"/>
      <c r="F116" s="105" t="str">
        <f t="shared" si="5"/>
        <v/>
      </c>
      <c r="G116" s="134"/>
      <c r="H116" s="2"/>
      <c r="I116" s="2"/>
      <c r="J116" s="2"/>
      <c r="K116" s="2"/>
      <c r="L116" s="2"/>
      <c r="M116" s="2"/>
      <c r="N116" s="128"/>
    </row>
    <row r="117" spans="1:14" s="133" customFormat="1">
      <c r="A117" s="104"/>
      <c r="B117" s="122"/>
      <c r="C117" s="105"/>
      <c r="D117" s="106"/>
      <c r="E117" s="103"/>
      <c r="F117" s="105" t="str">
        <f t="shared" si="5"/>
        <v/>
      </c>
      <c r="G117" s="134"/>
      <c r="H117" s="2"/>
      <c r="I117" s="2"/>
      <c r="J117" s="2"/>
      <c r="K117" s="2"/>
      <c r="L117" s="2"/>
      <c r="M117" s="2"/>
      <c r="N117" s="128"/>
    </row>
    <row r="118" spans="1:14" s="133" customFormat="1">
      <c r="A118" s="104"/>
      <c r="B118" s="122"/>
      <c r="C118" s="105"/>
      <c r="D118" s="106"/>
      <c r="E118" s="103"/>
      <c r="F118" s="105" t="str">
        <f t="shared" si="5"/>
        <v/>
      </c>
      <c r="G118" s="134"/>
      <c r="H118" s="2"/>
      <c r="I118" s="2"/>
      <c r="J118" s="2"/>
      <c r="K118" s="2"/>
      <c r="L118" s="2"/>
      <c r="M118" s="2"/>
      <c r="N118" s="128"/>
    </row>
    <row r="119" spans="1:14" s="133" customFormat="1">
      <c r="A119" s="104"/>
      <c r="B119" s="122"/>
      <c r="C119" s="105"/>
      <c r="D119" s="106"/>
      <c r="E119" s="103"/>
      <c r="F119" s="105" t="str">
        <f t="shared" si="5"/>
        <v/>
      </c>
      <c r="G119" s="134"/>
      <c r="H119" s="2"/>
      <c r="I119" s="2"/>
      <c r="J119" s="2"/>
      <c r="K119" s="2"/>
      <c r="L119" s="2"/>
      <c r="M119" s="2"/>
      <c r="N119" s="128"/>
    </row>
    <row r="120" spans="1:14" s="133" customFormat="1">
      <c r="A120" s="104"/>
      <c r="B120" s="122"/>
      <c r="C120" s="105"/>
      <c r="D120" s="106"/>
      <c r="E120" s="103"/>
      <c r="F120" s="105" t="str">
        <f t="shared" si="5"/>
        <v/>
      </c>
      <c r="G120" s="134"/>
      <c r="H120" s="2"/>
      <c r="I120" s="2"/>
      <c r="J120" s="2"/>
      <c r="K120" s="2"/>
      <c r="L120" s="2"/>
      <c r="M120" s="2"/>
      <c r="N120" s="128"/>
    </row>
    <row r="121" spans="1:14" s="133" customFormat="1">
      <c r="A121" s="104"/>
      <c r="B121" s="122"/>
      <c r="C121" s="105"/>
      <c r="D121" s="106"/>
      <c r="E121" s="103"/>
      <c r="F121" s="105" t="str">
        <f t="shared" si="5"/>
        <v/>
      </c>
      <c r="G121" s="134"/>
      <c r="H121" s="2"/>
      <c r="I121" s="2"/>
      <c r="J121" s="2"/>
      <c r="K121" s="2"/>
      <c r="L121" s="2"/>
      <c r="M121" s="2"/>
      <c r="N121" s="128"/>
    </row>
    <row r="122" spans="1:14" s="133" customFormat="1">
      <c r="A122" s="104"/>
      <c r="B122" s="122"/>
      <c r="C122" s="105"/>
      <c r="D122" s="106"/>
      <c r="E122" s="103"/>
      <c r="F122" s="105" t="str">
        <f t="shared" si="5"/>
        <v/>
      </c>
      <c r="G122" s="134"/>
      <c r="H122" s="2"/>
      <c r="I122" s="2"/>
      <c r="J122" s="2"/>
      <c r="K122" s="2"/>
      <c r="L122" s="2"/>
      <c r="M122" s="2"/>
      <c r="N122" s="128"/>
    </row>
    <row r="123" spans="1:14" s="133" customFormat="1">
      <c r="A123" s="104"/>
      <c r="B123" s="122"/>
      <c r="C123" s="105"/>
      <c r="D123" s="106"/>
      <c r="E123" s="103"/>
      <c r="F123" s="105" t="str">
        <f t="shared" si="5"/>
        <v/>
      </c>
      <c r="G123" s="134"/>
      <c r="H123" s="2"/>
      <c r="I123" s="2"/>
      <c r="J123" s="2"/>
      <c r="K123" s="2"/>
      <c r="L123" s="2"/>
      <c r="M123" s="2"/>
      <c r="N123" s="128"/>
    </row>
    <row r="124" spans="1:14" s="133" customFormat="1">
      <c r="A124" s="104"/>
      <c r="B124" s="122"/>
      <c r="C124" s="105"/>
      <c r="D124" s="106"/>
      <c r="E124" s="103"/>
      <c r="F124" s="105" t="str">
        <f t="shared" si="5"/>
        <v/>
      </c>
      <c r="G124" s="134"/>
      <c r="H124" s="2"/>
      <c r="I124" s="2"/>
      <c r="J124" s="2"/>
      <c r="K124" s="2"/>
      <c r="L124" s="2"/>
      <c r="M124" s="2"/>
      <c r="N124" s="128"/>
    </row>
    <row r="125" spans="1:14" s="133" customFormat="1">
      <c r="A125" s="104"/>
      <c r="B125" s="122"/>
      <c r="C125" s="105"/>
      <c r="D125" s="106"/>
      <c r="E125" s="103"/>
      <c r="F125" s="105" t="str">
        <f t="shared" si="5"/>
        <v/>
      </c>
      <c r="G125" s="134"/>
      <c r="H125" s="2"/>
      <c r="I125" s="2"/>
      <c r="J125" s="2"/>
      <c r="K125" s="2"/>
      <c r="L125" s="2"/>
      <c r="M125" s="2"/>
      <c r="N125" s="128"/>
    </row>
    <row r="126" spans="1:14" s="133" customFormat="1">
      <c r="A126" s="104"/>
      <c r="B126" s="122"/>
      <c r="C126" s="105"/>
      <c r="D126" s="106"/>
      <c r="E126" s="103"/>
      <c r="F126" s="105" t="str">
        <f t="shared" si="5"/>
        <v/>
      </c>
      <c r="G126" s="134"/>
      <c r="H126" s="2"/>
      <c r="I126" s="2"/>
      <c r="J126" s="2"/>
      <c r="K126" s="2"/>
      <c r="L126" s="2"/>
      <c r="M126" s="2"/>
      <c r="N126" s="128"/>
    </row>
    <row r="127" spans="1:14" s="133" customFormat="1">
      <c r="A127" s="104"/>
      <c r="B127" s="122"/>
      <c r="C127" s="105"/>
      <c r="D127" s="106"/>
      <c r="E127" s="103"/>
      <c r="F127" s="105" t="str">
        <f t="shared" si="5"/>
        <v/>
      </c>
      <c r="G127" s="134"/>
      <c r="H127" s="2"/>
      <c r="I127" s="2"/>
      <c r="J127" s="2"/>
      <c r="K127" s="2"/>
      <c r="L127" s="2"/>
      <c r="M127" s="2"/>
      <c r="N127" s="128"/>
    </row>
    <row r="128" spans="1:14" s="133" customFormat="1">
      <c r="A128" s="104"/>
      <c r="B128" s="122"/>
      <c r="C128" s="105"/>
      <c r="D128" s="106"/>
      <c r="E128" s="103"/>
      <c r="F128" s="105" t="str">
        <f t="shared" si="5"/>
        <v/>
      </c>
      <c r="G128" s="134"/>
      <c r="H128" s="2"/>
      <c r="I128" s="2"/>
      <c r="J128" s="2"/>
      <c r="K128" s="2"/>
      <c r="L128" s="2"/>
      <c r="M128" s="2"/>
      <c r="N128" s="128"/>
    </row>
    <row r="129" spans="1:14" s="133" customFormat="1">
      <c r="A129" s="104"/>
      <c r="B129" s="122"/>
      <c r="C129" s="105"/>
      <c r="D129" s="106"/>
      <c r="E129" s="103"/>
      <c r="F129" s="105" t="str">
        <f t="shared" si="5"/>
        <v/>
      </c>
      <c r="G129" s="134"/>
      <c r="H129" s="2"/>
      <c r="I129" s="2"/>
      <c r="J129" s="2"/>
      <c r="K129" s="2"/>
      <c r="L129" s="2"/>
      <c r="M129" s="2"/>
      <c r="N129" s="128"/>
    </row>
    <row r="130" spans="1:14" s="133" customFormat="1">
      <c r="A130" s="104"/>
      <c r="B130" s="122"/>
      <c r="C130" s="105"/>
      <c r="D130" s="106"/>
      <c r="E130" s="103"/>
      <c r="F130" s="105" t="str">
        <f t="shared" si="5"/>
        <v/>
      </c>
      <c r="G130" s="134"/>
      <c r="H130" s="2"/>
      <c r="I130" s="2"/>
      <c r="J130" s="2"/>
      <c r="K130" s="2"/>
      <c r="L130" s="2"/>
      <c r="M130" s="2"/>
      <c r="N130" s="128"/>
    </row>
    <row r="131" spans="1:14" s="133" customFormat="1">
      <c r="A131" s="104"/>
      <c r="B131" s="122"/>
      <c r="C131" s="105"/>
      <c r="D131" s="106"/>
      <c r="E131" s="103"/>
      <c r="F131" s="105" t="str">
        <f t="shared" ref="F131:F194" si="6">B131&amp;C131</f>
        <v/>
      </c>
      <c r="G131" s="134"/>
      <c r="H131" s="2"/>
      <c r="I131" s="2"/>
      <c r="J131" s="2"/>
      <c r="K131" s="2"/>
      <c r="L131" s="2"/>
      <c r="M131" s="2"/>
      <c r="N131" s="128"/>
    </row>
    <row r="132" spans="1:14" s="133" customFormat="1">
      <c r="A132" s="104"/>
      <c r="B132" s="122"/>
      <c r="C132" s="105"/>
      <c r="D132" s="106"/>
      <c r="E132" s="103"/>
      <c r="F132" s="105" t="str">
        <f t="shared" si="6"/>
        <v/>
      </c>
      <c r="G132" s="134"/>
      <c r="H132" s="2"/>
      <c r="I132" s="2"/>
      <c r="J132" s="2"/>
      <c r="K132" s="2"/>
      <c r="L132" s="2"/>
      <c r="M132" s="2"/>
      <c r="N132" s="128"/>
    </row>
    <row r="133" spans="1:14" s="133" customFormat="1">
      <c r="A133" s="104"/>
      <c r="B133" s="122"/>
      <c r="C133" s="105"/>
      <c r="D133" s="106"/>
      <c r="E133" s="103"/>
      <c r="F133" s="105" t="str">
        <f t="shared" si="6"/>
        <v/>
      </c>
      <c r="G133" s="134"/>
      <c r="H133" s="2"/>
      <c r="I133" s="2"/>
      <c r="J133" s="2"/>
      <c r="K133" s="2"/>
      <c r="L133" s="2"/>
      <c r="M133" s="2"/>
      <c r="N133" s="128"/>
    </row>
    <row r="134" spans="1:14" s="133" customFormat="1">
      <c r="A134" s="104"/>
      <c r="B134" s="122"/>
      <c r="C134" s="105"/>
      <c r="D134" s="106"/>
      <c r="E134" s="103"/>
      <c r="F134" s="105" t="str">
        <f t="shared" si="6"/>
        <v/>
      </c>
      <c r="G134" s="134"/>
      <c r="H134" s="2"/>
      <c r="I134" s="2"/>
      <c r="J134" s="2"/>
      <c r="K134" s="2"/>
      <c r="L134" s="2"/>
      <c r="M134" s="2"/>
      <c r="N134" s="128"/>
    </row>
    <row r="135" spans="1:14" s="133" customFormat="1">
      <c r="A135" s="104"/>
      <c r="B135" s="122"/>
      <c r="C135" s="105"/>
      <c r="D135" s="106"/>
      <c r="E135" s="103"/>
      <c r="F135" s="105" t="str">
        <f t="shared" si="6"/>
        <v/>
      </c>
      <c r="G135" s="134"/>
      <c r="H135" s="2"/>
      <c r="I135" s="2"/>
      <c r="J135" s="2"/>
      <c r="K135" s="2"/>
      <c r="L135" s="2"/>
      <c r="M135" s="2"/>
      <c r="N135" s="128"/>
    </row>
    <row r="136" spans="1:14" s="133" customFormat="1">
      <c r="A136" s="104"/>
      <c r="B136" s="122"/>
      <c r="C136" s="105"/>
      <c r="D136" s="106"/>
      <c r="E136" s="103"/>
      <c r="F136" s="105" t="str">
        <f t="shared" si="6"/>
        <v/>
      </c>
      <c r="G136" s="134"/>
      <c r="H136" s="2"/>
      <c r="I136" s="2"/>
      <c r="J136" s="2"/>
      <c r="K136" s="2"/>
      <c r="L136" s="2"/>
      <c r="M136" s="2"/>
      <c r="N136" s="128"/>
    </row>
    <row r="137" spans="1:14" s="133" customFormat="1">
      <c r="A137" s="104"/>
      <c r="B137" s="122"/>
      <c r="C137" s="105"/>
      <c r="D137" s="106"/>
      <c r="E137" s="103"/>
      <c r="F137" s="105" t="str">
        <f t="shared" si="6"/>
        <v/>
      </c>
      <c r="G137" s="134"/>
      <c r="H137" s="2"/>
      <c r="I137" s="2"/>
      <c r="J137" s="2"/>
      <c r="K137" s="2"/>
      <c r="L137" s="2"/>
      <c r="M137" s="2"/>
      <c r="N137" s="128"/>
    </row>
    <row r="138" spans="1:14" s="133" customFormat="1">
      <c r="A138" s="104"/>
      <c r="B138" s="122"/>
      <c r="C138" s="105"/>
      <c r="D138" s="106"/>
      <c r="E138" s="103"/>
      <c r="F138" s="105" t="str">
        <f t="shared" si="6"/>
        <v/>
      </c>
      <c r="G138" s="134"/>
      <c r="H138" s="2"/>
      <c r="I138" s="2"/>
      <c r="J138" s="2"/>
      <c r="K138" s="2"/>
      <c r="L138" s="2"/>
      <c r="M138" s="2"/>
      <c r="N138" s="128"/>
    </row>
    <row r="139" spans="1:14" s="133" customFormat="1">
      <c r="A139" s="104"/>
      <c r="B139" s="122"/>
      <c r="C139" s="105"/>
      <c r="D139" s="106"/>
      <c r="E139" s="103"/>
      <c r="F139" s="105" t="str">
        <f t="shared" si="6"/>
        <v/>
      </c>
      <c r="G139" s="134"/>
      <c r="H139" s="2"/>
      <c r="I139" s="2"/>
      <c r="J139" s="2"/>
      <c r="K139" s="2"/>
      <c r="L139" s="2"/>
      <c r="M139" s="2"/>
      <c r="N139" s="128"/>
    </row>
    <row r="140" spans="1:14" s="133" customFormat="1">
      <c r="A140" s="104"/>
      <c r="B140" s="122"/>
      <c r="C140" s="105"/>
      <c r="D140" s="106"/>
      <c r="E140" s="103"/>
      <c r="F140" s="105" t="str">
        <f t="shared" si="6"/>
        <v/>
      </c>
      <c r="G140" s="134"/>
      <c r="H140" s="2"/>
      <c r="I140" s="2"/>
      <c r="J140" s="2"/>
      <c r="K140" s="2"/>
      <c r="L140" s="2"/>
      <c r="M140" s="2"/>
      <c r="N140" s="128"/>
    </row>
    <row r="141" spans="1:14" s="133" customFormat="1">
      <c r="A141" s="104"/>
      <c r="B141" s="122"/>
      <c r="C141" s="105"/>
      <c r="D141" s="106"/>
      <c r="E141" s="103"/>
      <c r="F141" s="105" t="str">
        <f t="shared" si="6"/>
        <v/>
      </c>
      <c r="G141" s="134"/>
      <c r="H141" s="2"/>
      <c r="I141" s="2"/>
      <c r="J141" s="2"/>
      <c r="K141" s="2"/>
      <c r="L141" s="2"/>
      <c r="M141" s="2"/>
      <c r="N141" s="128"/>
    </row>
    <row r="142" spans="1:14" s="133" customFormat="1">
      <c r="A142" s="104"/>
      <c r="B142" s="122"/>
      <c r="C142" s="105"/>
      <c r="D142" s="106"/>
      <c r="E142" s="103"/>
      <c r="F142" s="105" t="str">
        <f t="shared" si="6"/>
        <v/>
      </c>
      <c r="G142" s="134"/>
      <c r="H142" s="2"/>
      <c r="I142" s="2"/>
      <c r="J142" s="2"/>
      <c r="K142" s="2"/>
      <c r="L142" s="2"/>
      <c r="M142" s="2"/>
      <c r="N142" s="128"/>
    </row>
    <row r="143" spans="1:14" s="133" customFormat="1">
      <c r="A143" s="104"/>
      <c r="B143" s="122"/>
      <c r="C143" s="105"/>
      <c r="D143" s="106"/>
      <c r="E143" s="103"/>
      <c r="F143" s="105" t="str">
        <f t="shared" si="6"/>
        <v/>
      </c>
      <c r="G143" s="134"/>
      <c r="H143" s="2"/>
      <c r="I143" s="2"/>
      <c r="J143" s="2"/>
      <c r="K143" s="2"/>
      <c r="L143" s="2"/>
      <c r="M143" s="2"/>
      <c r="N143" s="128"/>
    </row>
    <row r="144" spans="1:14" s="133" customFormat="1">
      <c r="A144" s="104"/>
      <c r="B144" s="122"/>
      <c r="C144" s="105"/>
      <c r="D144" s="106"/>
      <c r="E144" s="103"/>
      <c r="F144" s="105" t="str">
        <f t="shared" si="6"/>
        <v/>
      </c>
      <c r="G144" s="134"/>
      <c r="H144" s="2"/>
      <c r="I144" s="2"/>
      <c r="J144" s="2"/>
      <c r="K144" s="2"/>
      <c r="L144" s="2"/>
      <c r="M144" s="2"/>
      <c r="N144" s="128"/>
    </row>
    <row r="145" spans="1:14" s="133" customFormat="1">
      <c r="A145" s="104"/>
      <c r="B145" s="122"/>
      <c r="C145" s="105"/>
      <c r="D145" s="106"/>
      <c r="E145" s="103"/>
      <c r="F145" s="105" t="str">
        <f t="shared" si="6"/>
        <v/>
      </c>
      <c r="G145" s="134"/>
      <c r="H145" s="2"/>
      <c r="I145" s="2"/>
      <c r="J145" s="2"/>
      <c r="K145" s="2"/>
      <c r="L145" s="2"/>
      <c r="M145" s="2"/>
      <c r="N145" s="128"/>
    </row>
    <row r="146" spans="1:14" s="133" customFormat="1">
      <c r="A146" s="104"/>
      <c r="B146" s="122"/>
      <c r="C146" s="105"/>
      <c r="D146" s="106"/>
      <c r="E146" s="103"/>
      <c r="F146" s="105" t="str">
        <f t="shared" si="6"/>
        <v/>
      </c>
      <c r="G146" s="134"/>
      <c r="H146" s="2"/>
      <c r="I146" s="2"/>
      <c r="J146" s="2"/>
      <c r="K146" s="2"/>
      <c r="L146" s="2"/>
      <c r="M146" s="2"/>
      <c r="N146" s="128"/>
    </row>
    <row r="147" spans="1:14" s="133" customFormat="1">
      <c r="A147" s="104"/>
      <c r="B147" s="122"/>
      <c r="C147" s="105"/>
      <c r="D147" s="106"/>
      <c r="E147" s="103"/>
      <c r="F147" s="105" t="str">
        <f t="shared" si="6"/>
        <v/>
      </c>
      <c r="G147" s="134"/>
      <c r="H147" s="2"/>
      <c r="I147" s="2"/>
      <c r="J147" s="2"/>
      <c r="K147" s="2"/>
      <c r="L147" s="2"/>
      <c r="M147" s="2"/>
      <c r="N147" s="128"/>
    </row>
    <row r="148" spans="1:14" s="133" customFormat="1">
      <c r="A148" s="104"/>
      <c r="B148" s="122"/>
      <c r="C148" s="105"/>
      <c r="D148" s="106"/>
      <c r="E148" s="103"/>
      <c r="F148" s="105" t="str">
        <f t="shared" si="6"/>
        <v/>
      </c>
      <c r="G148" s="134"/>
      <c r="H148" s="2"/>
      <c r="I148" s="2"/>
      <c r="J148" s="2"/>
      <c r="K148" s="2"/>
      <c r="L148" s="2"/>
      <c r="M148" s="2"/>
      <c r="N148" s="128"/>
    </row>
    <row r="149" spans="1:14" s="133" customFormat="1">
      <c r="A149" s="104"/>
      <c r="B149" s="122"/>
      <c r="C149" s="105"/>
      <c r="D149" s="106"/>
      <c r="E149" s="103"/>
      <c r="F149" s="105" t="str">
        <f t="shared" si="6"/>
        <v/>
      </c>
      <c r="G149" s="134"/>
      <c r="H149" s="2"/>
      <c r="I149" s="2"/>
      <c r="J149" s="2"/>
      <c r="K149" s="2"/>
      <c r="L149" s="2"/>
      <c r="M149" s="2"/>
      <c r="N149" s="128"/>
    </row>
    <row r="150" spans="1:14" s="133" customFormat="1">
      <c r="A150" s="104"/>
      <c r="B150" s="122"/>
      <c r="C150" s="105"/>
      <c r="D150" s="106"/>
      <c r="E150" s="103"/>
      <c r="F150" s="105" t="str">
        <f t="shared" si="6"/>
        <v/>
      </c>
      <c r="G150" s="134"/>
      <c r="H150" s="2"/>
      <c r="I150" s="2"/>
      <c r="J150" s="2"/>
      <c r="K150" s="2"/>
      <c r="L150" s="2"/>
      <c r="M150" s="2"/>
      <c r="N150" s="128"/>
    </row>
    <row r="151" spans="1:14" s="133" customFormat="1">
      <c r="A151" s="104"/>
      <c r="B151" s="122"/>
      <c r="C151" s="105"/>
      <c r="D151" s="106"/>
      <c r="E151" s="103"/>
      <c r="F151" s="105" t="str">
        <f t="shared" si="6"/>
        <v/>
      </c>
      <c r="G151" s="134"/>
      <c r="H151" s="2"/>
      <c r="I151" s="2"/>
      <c r="J151" s="2"/>
      <c r="K151" s="2"/>
      <c r="L151" s="2"/>
      <c r="M151" s="2"/>
      <c r="N151" s="128"/>
    </row>
    <row r="152" spans="1:14" s="133" customFormat="1">
      <c r="A152" s="104"/>
      <c r="B152" s="122"/>
      <c r="C152" s="105"/>
      <c r="D152" s="106"/>
      <c r="E152" s="103"/>
      <c r="F152" s="105" t="str">
        <f t="shared" si="6"/>
        <v/>
      </c>
      <c r="G152" s="134"/>
      <c r="H152" s="2"/>
      <c r="I152" s="2"/>
      <c r="J152" s="2"/>
      <c r="K152" s="2"/>
      <c r="L152" s="2"/>
      <c r="M152" s="2"/>
      <c r="N152" s="128"/>
    </row>
    <row r="153" spans="1:14" s="133" customFormat="1">
      <c r="A153" s="104"/>
      <c r="B153" s="122"/>
      <c r="C153" s="105"/>
      <c r="D153" s="106"/>
      <c r="E153" s="103"/>
      <c r="F153" s="105" t="str">
        <f t="shared" si="6"/>
        <v/>
      </c>
      <c r="G153" s="134"/>
      <c r="H153" s="2"/>
      <c r="I153" s="2"/>
      <c r="J153" s="2"/>
      <c r="K153" s="2"/>
      <c r="L153" s="2"/>
      <c r="M153" s="2"/>
      <c r="N153" s="128"/>
    </row>
    <row r="154" spans="1:14" s="133" customFormat="1">
      <c r="A154" s="104"/>
      <c r="B154" s="122"/>
      <c r="C154" s="105"/>
      <c r="D154" s="106"/>
      <c r="E154" s="103"/>
      <c r="F154" s="105" t="str">
        <f t="shared" si="6"/>
        <v/>
      </c>
      <c r="G154" s="134"/>
      <c r="H154" s="2"/>
      <c r="I154" s="2"/>
      <c r="J154" s="2"/>
      <c r="K154" s="2"/>
      <c r="L154" s="2"/>
      <c r="M154" s="2"/>
      <c r="N154" s="128"/>
    </row>
    <row r="155" spans="1:14" s="133" customFormat="1">
      <c r="A155" s="104"/>
      <c r="B155" s="122"/>
      <c r="C155" s="105"/>
      <c r="D155" s="106"/>
      <c r="E155" s="103"/>
      <c r="F155" s="105" t="str">
        <f t="shared" si="6"/>
        <v/>
      </c>
      <c r="G155" s="134"/>
      <c r="H155" s="2"/>
      <c r="I155" s="2"/>
      <c r="J155" s="2"/>
      <c r="K155" s="2"/>
      <c r="L155" s="2"/>
      <c r="M155" s="2"/>
      <c r="N155" s="128"/>
    </row>
    <row r="156" spans="1:14" s="133" customFormat="1">
      <c r="A156" s="104"/>
      <c r="B156" s="122"/>
      <c r="C156" s="105"/>
      <c r="D156" s="106"/>
      <c r="E156" s="103"/>
      <c r="F156" s="105" t="str">
        <f t="shared" si="6"/>
        <v/>
      </c>
      <c r="G156" s="134"/>
      <c r="H156" s="2"/>
      <c r="I156" s="2"/>
      <c r="J156" s="2"/>
      <c r="K156" s="2"/>
      <c r="L156" s="2"/>
      <c r="M156" s="2"/>
      <c r="N156" s="128"/>
    </row>
    <row r="157" spans="1:14" s="133" customFormat="1">
      <c r="A157" s="104"/>
      <c r="B157" s="122"/>
      <c r="C157" s="105"/>
      <c r="D157" s="106"/>
      <c r="E157" s="103"/>
      <c r="F157" s="105" t="str">
        <f t="shared" si="6"/>
        <v/>
      </c>
      <c r="G157" s="134"/>
      <c r="H157" s="2"/>
      <c r="I157" s="2"/>
      <c r="J157" s="2"/>
      <c r="K157" s="2"/>
      <c r="L157" s="2"/>
      <c r="M157" s="2"/>
      <c r="N157" s="128"/>
    </row>
    <row r="158" spans="1:14" s="133" customFormat="1">
      <c r="A158" s="104"/>
      <c r="B158" s="122"/>
      <c r="C158" s="105"/>
      <c r="D158" s="106"/>
      <c r="E158" s="103"/>
      <c r="F158" s="105" t="str">
        <f t="shared" si="6"/>
        <v/>
      </c>
      <c r="G158" s="134"/>
      <c r="H158" s="2"/>
      <c r="I158" s="2"/>
      <c r="J158" s="2"/>
      <c r="K158" s="2"/>
      <c r="L158" s="2"/>
      <c r="M158" s="2"/>
      <c r="N158" s="128"/>
    </row>
    <row r="159" spans="1:14" s="133" customFormat="1">
      <c r="A159" s="104"/>
      <c r="B159" s="122"/>
      <c r="C159" s="105"/>
      <c r="D159" s="106"/>
      <c r="E159" s="103"/>
      <c r="F159" s="105" t="str">
        <f t="shared" si="6"/>
        <v/>
      </c>
      <c r="G159" s="134"/>
      <c r="H159" s="2"/>
      <c r="I159" s="2"/>
      <c r="J159" s="2"/>
      <c r="K159" s="2"/>
      <c r="L159" s="2"/>
      <c r="M159" s="2"/>
      <c r="N159" s="128"/>
    </row>
    <row r="160" spans="1:14" s="133" customFormat="1">
      <c r="A160" s="104"/>
      <c r="B160" s="122"/>
      <c r="C160" s="105"/>
      <c r="D160" s="106"/>
      <c r="E160" s="103"/>
      <c r="F160" s="105" t="str">
        <f t="shared" si="6"/>
        <v/>
      </c>
      <c r="G160" s="134"/>
      <c r="H160" s="2"/>
      <c r="I160" s="2"/>
      <c r="J160" s="2"/>
      <c r="K160" s="2"/>
      <c r="L160" s="2"/>
      <c r="M160" s="2"/>
      <c r="N160" s="128"/>
    </row>
    <row r="161" spans="1:14" s="133" customFormat="1">
      <c r="A161" s="104"/>
      <c r="B161" s="122"/>
      <c r="C161" s="105"/>
      <c r="D161" s="106"/>
      <c r="E161" s="103"/>
      <c r="F161" s="105" t="str">
        <f t="shared" si="6"/>
        <v/>
      </c>
      <c r="G161" s="134"/>
      <c r="H161" s="2"/>
      <c r="I161" s="2"/>
      <c r="J161" s="2"/>
      <c r="K161" s="2"/>
      <c r="L161" s="2"/>
      <c r="M161" s="2"/>
      <c r="N161" s="128"/>
    </row>
    <row r="162" spans="1:14" s="133" customFormat="1">
      <c r="A162" s="104"/>
      <c r="B162" s="122"/>
      <c r="C162" s="105"/>
      <c r="D162" s="106"/>
      <c r="E162" s="103"/>
      <c r="F162" s="105" t="str">
        <f t="shared" si="6"/>
        <v/>
      </c>
      <c r="G162" s="134"/>
      <c r="H162" s="2"/>
      <c r="I162" s="2"/>
      <c r="J162" s="2"/>
      <c r="K162" s="2"/>
      <c r="L162" s="2"/>
      <c r="M162" s="2"/>
      <c r="N162" s="128"/>
    </row>
    <row r="163" spans="1:14" s="133" customFormat="1">
      <c r="A163" s="104"/>
      <c r="B163" s="122"/>
      <c r="C163" s="105"/>
      <c r="D163" s="106"/>
      <c r="E163" s="103"/>
      <c r="F163" s="105" t="str">
        <f t="shared" si="6"/>
        <v/>
      </c>
      <c r="G163" s="134"/>
      <c r="H163" s="2"/>
      <c r="I163" s="2"/>
      <c r="J163" s="2"/>
      <c r="K163" s="2"/>
      <c r="L163" s="2"/>
      <c r="M163" s="2"/>
      <c r="N163" s="128"/>
    </row>
    <row r="164" spans="1:14" s="133" customFormat="1">
      <c r="A164" s="104"/>
      <c r="B164" s="122"/>
      <c r="C164" s="105"/>
      <c r="D164" s="106"/>
      <c r="E164" s="103"/>
      <c r="F164" s="105" t="str">
        <f t="shared" si="6"/>
        <v/>
      </c>
      <c r="G164" s="134"/>
      <c r="H164" s="2"/>
      <c r="I164" s="2"/>
      <c r="J164" s="2"/>
      <c r="K164" s="2"/>
      <c r="L164" s="2"/>
      <c r="M164" s="2"/>
      <c r="N164" s="128"/>
    </row>
    <row r="165" spans="1:14" s="133" customFormat="1">
      <c r="A165" s="104"/>
      <c r="B165" s="122"/>
      <c r="C165" s="105"/>
      <c r="D165" s="106"/>
      <c r="E165" s="103"/>
      <c r="F165" s="105" t="str">
        <f t="shared" si="6"/>
        <v/>
      </c>
      <c r="G165" s="134"/>
      <c r="H165" s="2"/>
      <c r="I165" s="2"/>
      <c r="J165" s="2"/>
      <c r="K165" s="2"/>
      <c r="L165" s="2"/>
      <c r="M165" s="2"/>
      <c r="N165" s="128"/>
    </row>
    <row r="166" spans="1:14" s="133" customFormat="1">
      <c r="A166" s="104"/>
      <c r="B166" s="122"/>
      <c r="C166" s="105"/>
      <c r="D166" s="106"/>
      <c r="E166" s="103"/>
      <c r="F166" s="105" t="str">
        <f t="shared" si="6"/>
        <v/>
      </c>
      <c r="G166" s="134"/>
      <c r="H166" s="2"/>
      <c r="I166" s="2"/>
      <c r="J166" s="2"/>
      <c r="K166" s="2"/>
      <c r="L166" s="2"/>
      <c r="M166" s="2"/>
      <c r="N166" s="128"/>
    </row>
    <row r="167" spans="1:14" s="133" customFormat="1">
      <c r="A167" s="104"/>
      <c r="B167" s="122"/>
      <c r="C167" s="105"/>
      <c r="D167" s="106"/>
      <c r="E167" s="103"/>
      <c r="F167" s="105" t="str">
        <f t="shared" si="6"/>
        <v/>
      </c>
      <c r="G167" s="134"/>
      <c r="H167" s="2"/>
      <c r="I167" s="2"/>
      <c r="J167" s="2"/>
      <c r="K167" s="2"/>
      <c r="L167" s="2"/>
      <c r="M167" s="2"/>
      <c r="N167" s="128"/>
    </row>
    <row r="168" spans="1:14" s="133" customFormat="1">
      <c r="A168" s="104"/>
      <c r="B168" s="122"/>
      <c r="C168" s="105"/>
      <c r="D168" s="106"/>
      <c r="E168" s="103"/>
      <c r="F168" s="105" t="str">
        <f t="shared" si="6"/>
        <v/>
      </c>
      <c r="G168" s="134"/>
      <c r="H168" s="2"/>
      <c r="I168" s="2"/>
      <c r="J168" s="2"/>
      <c r="K168" s="2"/>
      <c r="L168" s="2"/>
      <c r="M168" s="2"/>
      <c r="N168" s="128"/>
    </row>
    <row r="169" spans="1:14" s="133" customFormat="1">
      <c r="A169" s="104"/>
      <c r="B169" s="122"/>
      <c r="C169" s="105"/>
      <c r="D169" s="106"/>
      <c r="E169" s="103"/>
      <c r="F169" s="105" t="str">
        <f t="shared" si="6"/>
        <v/>
      </c>
      <c r="G169" s="134"/>
      <c r="H169" s="2"/>
      <c r="I169" s="2"/>
      <c r="J169" s="2"/>
      <c r="K169" s="2"/>
      <c r="L169" s="2"/>
      <c r="M169" s="2"/>
      <c r="N169" s="128"/>
    </row>
    <row r="170" spans="1:14" s="133" customFormat="1">
      <c r="A170" s="104"/>
      <c r="B170" s="122"/>
      <c r="C170" s="105"/>
      <c r="D170" s="106"/>
      <c r="E170" s="103"/>
      <c r="F170" s="105" t="str">
        <f t="shared" si="6"/>
        <v/>
      </c>
      <c r="G170" s="134"/>
      <c r="H170" s="2"/>
      <c r="I170" s="2"/>
      <c r="J170" s="2"/>
      <c r="K170" s="2"/>
      <c r="L170" s="2"/>
      <c r="M170" s="2"/>
      <c r="N170" s="128"/>
    </row>
    <row r="171" spans="1:14" s="133" customFormat="1">
      <c r="A171" s="104"/>
      <c r="B171" s="122"/>
      <c r="C171" s="105"/>
      <c r="D171" s="106"/>
      <c r="E171" s="103"/>
      <c r="F171" s="105" t="str">
        <f t="shared" si="6"/>
        <v/>
      </c>
      <c r="G171" s="134"/>
      <c r="H171" s="2"/>
      <c r="I171" s="2"/>
      <c r="J171" s="2"/>
      <c r="K171" s="2"/>
      <c r="L171" s="2"/>
      <c r="M171" s="2"/>
      <c r="N171" s="128"/>
    </row>
    <row r="172" spans="1:14" s="133" customFormat="1">
      <c r="A172" s="104"/>
      <c r="B172" s="122"/>
      <c r="C172" s="105"/>
      <c r="D172" s="106"/>
      <c r="E172" s="103"/>
      <c r="F172" s="105" t="str">
        <f t="shared" si="6"/>
        <v/>
      </c>
      <c r="G172" s="134"/>
      <c r="H172" s="2"/>
      <c r="I172" s="2"/>
      <c r="J172" s="2"/>
      <c r="K172" s="2"/>
      <c r="L172" s="2"/>
      <c r="M172" s="2"/>
      <c r="N172" s="128"/>
    </row>
    <row r="173" spans="1:14" s="133" customFormat="1">
      <c r="A173" s="104"/>
      <c r="B173" s="122"/>
      <c r="C173" s="105"/>
      <c r="D173" s="106"/>
      <c r="E173" s="103"/>
      <c r="F173" s="105" t="str">
        <f t="shared" si="6"/>
        <v/>
      </c>
      <c r="G173" s="134"/>
      <c r="H173" s="2"/>
      <c r="I173" s="2"/>
      <c r="J173" s="2"/>
      <c r="K173" s="2"/>
      <c r="L173" s="2"/>
      <c r="M173" s="2"/>
      <c r="N173" s="128"/>
    </row>
    <row r="174" spans="1:14" s="133" customFormat="1">
      <c r="A174" s="104"/>
      <c r="B174" s="122"/>
      <c r="C174" s="105"/>
      <c r="D174" s="106"/>
      <c r="E174" s="103"/>
      <c r="F174" s="105" t="str">
        <f t="shared" si="6"/>
        <v/>
      </c>
      <c r="G174" s="134"/>
      <c r="H174" s="2"/>
      <c r="I174" s="2"/>
      <c r="J174" s="2"/>
      <c r="K174" s="2"/>
      <c r="L174" s="2"/>
      <c r="M174" s="2"/>
      <c r="N174" s="128"/>
    </row>
    <row r="175" spans="1:14" s="133" customFormat="1">
      <c r="A175" s="104"/>
      <c r="B175" s="122"/>
      <c r="C175" s="105"/>
      <c r="D175" s="106"/>
      <c r="E175" s="103"/>
      <c r="F175" s="105" t="str">
        <f t="shared" si="6"/>
        <v/>
      </c>
      <c r="G175" s="134"/>
      <c r="H175" s="2"/>
      <c r="I175" s="2"/>
      <c r="J175" s="2"/>
      <c r="K175" s="2"/>
      <c r="L175" s="2"/>
      <c r="M175" s="2"/>
      <c r="N175" s="128"/>
    </row>
    <row r="176" spans="1:14" s="133" customFormat="1">
      <c r="A176" s="104"/>
      <c r="B176" s="122"/>
      <c r="C176" s="105"/>
      <c r="D176" s="106"/>
      <c r="E176" s="103"/>
      <c r="F176" s="105" t="str">
        <f t="shared" si="6"/>
        <v/>
      </c>
      <c r="G176" s="134"/>
      <c r="H176" s="2"/>
      <c r="I176" s="2"/>
      <c r="J176" s="2"/>
      <c r="K176" s="2"/>
      <c r="L176" s="2"/>
      <c r="M176" s="2"/>
      <c r="N176" s="128"/>
    </row>
    <row r="177" spans="1:14" s="133" customFormat="1">
      <c r="A177" s="104"/>
      <c r="B177" s="122"/>
      <c r="C177" s="105"/>
      <c r="D177" s="106"/>
      <c r="E177" s="103"/>
      <c r="F177" s="105" t="str">
        <f t="shared" si="6"/>
        <v/>
      </c>
      <c r="G177" s="134"/>
      <c r="H177" s="2"/>
      <c r="I177" s="2"/>
      <c r="J177" s="2"/>
      <c r="K177" s="2"/>
      <c r="L177" s="2"/>
      <c r="M177" s="2"/>
      <c r="N177" s="128"/>
    </row>
    <row r="178" spans="1:14" s="133" customFormat="1">
      <c r="A178" s="104"/>
      <c r="B178" s="122"/>
      <c r="C178" s="105"/>
      <c r="D178" s="106"/>
      <c r="E178" s="103"/>
      <c r="F178" s="105" t="str">
        <f t="shared" si="6"/>
        <v/>
      </c>
      <c r="G178" s="134"/>
      <c r="H178" s="2"/>
      <c r="I178" s="2"/>
      <c r="J178" s="2"/>
      <c r="K178" s="2"/>
      <c r="L178" s="2"/>
      <c r="M178" s="2"/>
      <c r="N178" s="128"/>
    </row>
    <row r="179" spans="1:14" s="133" customFormat="1">
      <c r="A179" s="104"/>
      <c r="B179" s="122"/>
      <c r="C179" s="105"/>
      <c r="D179" s="106"/>
      <c r="E179" s="103"/>
      <c r="F179" s="105" t="str">
        <f t="shared" si="6"/>
        <v/>
      </c>
      <c r="G179" s="134"/>
      <c r="H179" s="2"/>
      <c r="I179" s="2"/>
      <c r="J179" s="2"/>
      <c r="K179" s="2"/>
      <c r="L179" s="2"/>
      <c r="M179" s="2"/>
      <c r="N179" s="128"/>
    </row>
    <row r="180" spans="1:14" s="133" customFormat="1">
      <c r="A180" s="104"/>
      <c r="B180" s="122"/>
      <c r="C180" s="105"/>
      <c r="D180" s="106"/>
      <c r="E180" s="103"/>
      <c r="F180" s="105" t="str">
        <f t="shared" si="6"/>
        <v/>
      </c>
      <c r="G180" s="134"/>
      <c r="H180" s="2"/>
      <c r="I180" s="2"/>
      <c r="J180" s="2"/>
      <c r="K180" s="2"/>
      <c r="L180" s="2"/>
      <c r="M180" s="2"/>
      <c r="N180" s="128"/>
    </row>
    <row r="181" spans="1:14" s="133" customFormat="1">
      <c r="A181" s="104"/>
      <c r="B181" s="122"/>
      <c r="C181" s="105"/>
      <c r="D181" s="106"/>
      <c r="E181" s="103"/>
      <c r="F181" s="105" t="str">
        <f t="shared" si="6"/>
        <v/>
      </c>
      <c r="G181" s="134"/>
      <c r="H181" s="2"/>
      <c r="I181" s="2"/>
      <c r="J181" s="2"/>
      <c r="K181" s="2"/>
      <c r="L181" s="2"/>
      <c r="M181" s="2"/>
      <c r="N181" s="128"/>
    </row>
    <row r="182" spans="1:14" s="133" customFormat="1">
      <c r="A182" s="104"/>
      <c r="B182" s="122"/>
      <c r="C182" s="105"/>
      <c r="D182" s="106"/>
      <c r="E182" s="103"/>
      <c r="F182" s="105" t="str">
        <f t="shared" si="6"/>
        <v/>
      </c>
      <c r="G182" s="134"/>
      <c r="H182" s="2"/>
      <c r="I182" s="2"/>
      <c r="J182" s="2"/>
      <c r="K182" s="2"/>
      <c r="L182" s="2"/>
      <c r="M182" s="2"/>
      <c r="N182" s="128"/>
    </row>
    <row r="183" spans="1:14" s="133" customFormat="1">
      <c r="A183" s="104"/>
      <c r="B183" s="122"/>
      <c r="C183" s="105"/>
      <c r="D183" s="106"/>
      <c r="E183" s="103"/>
      <c r="F183" s="105" t="str">
        <f t="shared" si="6"/>
        <v/>
      </c>
      <c r="G183" s="134"/>
      <c r="H183" s="2"/>
      <c r="I183" s="2"/>
      <c r="J183" s="2"/>
      <c r="K183" s="2"/>
      <c r="L183" s="2"/>
      <c r="M183" s="2"/>
      <c r="N183" s="128"/>
    </row>
    <row r="184" spans="1:14" s="133" customFormat="1">
      <c r="A184" s="104"/>
      <c r="B184" s="122"/>
      <c r="C184" s="105"/>
      <c r="D184" s="106"/>
      <c r="E184" s="103"/>
      <c r="F184" s="105" t="str">
        <f t="shared" si="6"/>
        <v/>
      </c>
      <c r="G184" s="134"/>
      <c r="H184" s="2"/>
      <c r="I184" s="2"/>
      <c r="J184" s="2"/>
      <c r="K184" s="2"/>
      <c r="L184" s="2"/>
      <c r="M184" s="2"/>
      <c r="N184" s="128"/>
    </row>
    <row r="185" spans="1:14" s="133" customFormat="1">
      <c r="A185" s="104"/>
      <c r="B185" s="122"/>
      <c r="C185" s="105"/>
      <c r="D185" s="106"/>
      <c r="E185" s="103"/>
      <c r="F185" s="105" t="str">
        <f t="shared" si="6"/>
        <v/>
      </c>
      <c r="G185" s="134"/>
      <c r="H185" s="2"/>
      <c r="I185" s="2"/>
      <c r="J185" s="2"/>
      <c r="K185" s="2"/>
      <c r="L185" s="2"/>
      <c r="M185" s="2"/>
      <c r="N185" s="128"/>
    </row>
    <row r="186" spans="1:14" s="133" customFormat="1">
      <c r="A186" s="104"/>
      <c r="B186" s="122"/>
      <c r="C186" s="105"/>
      <c r="D186" s="106"/>
      <c r="E186" s="103"/>
      <c r="F186" s="105" t="str">
        <f t="shared" si="6"/>
        <v/>
      </c>
      <c r="G186" s="134"/>
      <c r="H186" s="2"/>
      <c r="I186" s="2"/>
      <c r="J186" s="2"/>
      <c r="K186" s="2"/>
      <c r="L186" s="2"/>
      <c r="M186" s="2"/>
      <c r="N186" s="128"/>
    </row>
    <row r="187" spans="1:14" s="133" customFormat="1">
      <c r="A187" s="104"/>
      <c r="B187" s="122"/>
      <c r="C187" s="105"/>
      <c r="D187" s="106"/>
      <c r="E187" s="103"/>
      <c r="F187" s="105" t="str">
        <f t="shared" si="6"/>
        <v/>
      </c>
      <c r="G187" s="134"/>
      <c r="H187" s="2"/>
      <c r="I187" s="2"/>
      <c r="J187" s="2"/>
      <c r="K187" s="2"/>
      <c r="L187" s="2"/>
      <c r="M187" s="2"/>
      <c r="N187" s="128"/>
    </row>
    <row r="188" spans="1:14" s="133" customFormat="1">
      <c r="A188" s="104"/>
      <c r="B188" s="122"/>
      <c r="C188" s="105"/>
      <c r="D188" s="106"/>
      <c r="E188" s="103"/>
      <c r="F188" s="105" t="str">
        <f t="shared" si="6"/>
        <v/>
      </c>
      <c r="G188" s="134"/>
      <c r="H188" s="2"/>
      <c r="I188" s="2"/>
      <c r="J188" s="2"/>
      <c r="K188" s="2"/>
      <c r="L188" s="2"/>
      <c r="M188" s="2"/>
      <c r="N188" s="128"/>
    </row>
    <row r="189" spans="1:14" s="133" customFormat="1">
      <c r="A189" s="104"/>
      <c r="B189" s="122"/>
      <c r="C189" s="105"/>
      <c r="D189" s="106"/>
      <c r="E189" s="103"/>
      <c r="F189" s="105" t="str">
        <f t="shared" si="6"/>
        <v/>
      </c>
      <c r="G189" s="134"/>
      <c r="H189" s="2"/>
      <c r="I189" s="2"/>
      <c r="J189" s="2"/>
      <c r="K189" s="2"/>
      <c r="L189" s="2"/>
      <c r="M189" s="2"/>
      <c r="N189" s="128"/>
    </row>
    <row r="190" spans="1:14" s="133" customFormat="1">
      <c r="A190" s="104"/>
      <c r="B190" s="122"/>
      <c r="C190" s="105"/>
      <c r="D190" s="106"/>
      <c r="E190" s="103"/>
      <c r="F190" s="105" t="str">
        <f t="shared" si="6"/>
        <v/>
      </c>
      <c r="G190" s="134"/>
      <c r="H190" s="2"/>
      <c r="I190" s="2"/>
      <c r="J190" s="2"/>
      <c r="K190" s="2"/>
      <c r="L190" s="2"/>
      <c r="M190" s="2"/>
      <c r="N190" s="128"/>
    </row>
    <row r="191" spans="1:14" s="133" customFormat="1">
      <c r="A191" s="104"/>
      <c r="B191" s="122"/>
      <c r="C191" s="105"/>
      <c r="D191" s="106"/>
      <c r="E191" s="103"/>
      <c r="F191" s="105" t="str">
        <f t="shared" si="6"/>
        <v/>
      </c>
      <c r="G191" s="134"/>
      <c r="H191" s="2"/>
      <c r="I191" s="2"/>
      <c r="J191" s="2"/>
      <c r="K191" s="2"/>
      <c r="L191" s="2"/>
      <c r="M191" s="2"/>
      <c r="N191" s="128"/>
    </row>
    <row r="192" spans="1:14" s="133" customFormat="1">
      <c r="A192" s="104"/>
      <c r="B192" s="122"/>
      <c r="C192" s="105"/>
      <c r="D192" s="106"/>
      <c r="E192" s="103"/>
      <c r="F192" s="105" t="str">
        <f t="shared" si="6"/>
        <v/>
      </c>
      <c r="G192" s="134"/>
      <c r="H192" s="2"/>
      <c r="I192" s="2"/>
      <c r="J192" s="2"/>
      <c r="K192" s="2"/>
      <c r="L192" s="2"/>
      <c r="M192" s="2"/>
      <c r="N192" s="128"/>
    </row>
    <row r="193" spans="1:14" s="133" customFormat="1">
      <c r="A193" s="104"/>
      <c r="B193" s="122"/>
      <c r="C193" s="105"/>
      <c r="D193" s="106"/>
      <c r="E193" s="103"/>
      <c r="F193" s="105" t="str">
        <f t="shared" si="6"/>
        <v/>
      </c>
      <c r="G193" s="134"/>
      <c r="H193" s="2"/>
      <c r="I193" s="2"/>
      <c r="J193" s="2"/>
      <c r="K193" s="2"/>
      <c r="L193" s="2"/>
      <c r="M193" s="2"/>
      <c r="N193" s="128"/>
    </row>
    <row r="194" spans="1:14" s="133" customFormat="1">
      <c r="A194" s="104"/>
      <c r="B194" s="122"/>
      <c r="C194" s="105"/>
      <c r="D194" s="106"/>
      <c r="E194" s="103"/>
      <c r="F194" s="105" t="str">
        <f t="shared" si="6"/>
        <v/>
      </c>
      <c r="G194" s="134"/>
      <c r="H194" s="2"/>
      <c r="I194" s="2"/>
      <c r="J194" s="2"/>
      <c r="K194" s="2"/>
      <c r="L194" s="2"/>
      <c r="M194" s="2"/>
      <c r="N194" s="128"/>
    </row>
    <row r="195" spans="1:14" s="133" customFormat="1">
      <c r="A195" s="104"/>
      <c r="B195" s="122"/>
      <c r="C195" s="105"/>
      <c r="D195" s="106"/>
      <c r="E195" s="103"/>
      <c r="F195" s="105" t="str">
        <f t="shared" ref="F195:F250" si="7">B195&amp;C195</f>
        <v/>
      </c>
      <c r="G195" s="134"/>
      <c r="H195" s="2"/>
      <c r="I195" s="2"/>
      <c r="J195" s="2"/>
      <c r="K195" s="2"/>
      <c r="L195" s="2"/>
      <c r="M195" s="2"/>
      <c r="N195" s="128"/>
    </row>
    <row r="196" spans="1:14" s="133" customFormat="1">
      <c r="A196" s="104"/>
      <c r="B196" s="122"/>
      <c r="C196" s="105"/>
      <c r="D196" s="106"/>
      <c r="E196" s="103"/>
      <c r="F196" s="105" t="str">
        <f t="shared" si="7"/>
        <v/>
      </c>
      <c r="G196" s="134"/>
      <c r="H196" s="2"/>
      <c r="I196" s="2"/>
      <c r="J196" s="2"/>
      <c r="K196" s="2"/>
      <c r="L196" s="2"/>
      <c r="M196" s="2"/>
      <c r="N196" s="128"/>
    </row>
    <row r="197" spans="1:14" s="133" customFormat="1">
      <c r="A197" s="104"/>
      <c r="B197" s="122"/>
      <c r="C197" s="105"/>
      <c r="D197" s="106"/>
      <c r="E197" s="103"/>
      <c r="F197" s="105" t="str">
        <f t="shared" si="7"/>
        <v/>
      </c>
      <c r="G197" s="134"/>
      <c r="H197" s="2"/>
      <c r="I197" s="2"/>
      <c r="J197" s="2"/>
      <c r="K197" s="2"/>
      <c r="L197" s="2"/>
      <c r="M197" s="2"/>
      <c r="N197" s="128"/>
    </row>
    <row r="198" spans="1:14" s="133" customFormat="1">
      <c r="A198" s="104"/>
      <c r="B198" s="122"/>
      <c r="C198" s="105"/>
      <c r="D198" s="106"/>
      <c r="E198" s="103"/>
      <c r="F198" s="105" t="str">
        <f t="shared" si="7"/>
        <v/>
      </c>
      <c r="G198" s="134"/>
      <c r="H198" s="2"/>
      <c r="I198" s="2"/>
      <c r="J198" s="2"/>
      <c r="K198" s="2"/>
      <c r="L198" s="2"/>
      <c r="M198" s="2"/>
      <c r="N198" s="128"/>
    </row>
    <row r="199" spans="1:14" s="133" customFormat="1">
      <c r="A199" s="104"/>
      <c r="B199" s="122"/>
      <c r="C199" s="105"/>
      <c r="D199" s="106"/>
      <c r="E199" s="103"/>
      <c r="F199" s="105" t="str">
        <f t="shared" si="7"/>
        <v/>
      </c>
      <c r="G199" s="134"/>
      <c r="H199" s="2"/>
      <c r="I199" s="2"/>
      <c r="J199" s="2"/>
      <c r="K199" s="2"/>
      <c r="L199" s="2"/>
      <c r="M199" s="2"/>
      <c r="N199" s="128"/>
    </row>
    <row r="200" spans="1:14" s="133" customFormat="1">
      <c r="A200" s="104"/>
      <c r="B200" s="122"/>
      <c r="C200" s="105"/>
      <c r="D200" s="106"/>
      <c r="E200" s="103"/>
      <c r="F200" s="105" t="str">
        <f t="shared" si="7"/>
        <v/>
      </c>
      <c r="G200" s="134"/>
      <c r="H200" s="2"/>
      <c r="I200" s="2"/>
      <c r="J200" s="2"/>
      <c r="K200" s="2"/>
      <c r="L200" s="2"/>
      <c r="M200" s="2"/>
      <c r="N200" s="128"/>
    </row>
    <row r="201" spans="1:14" s="133" customFormat="1">
      <c r="A201" s="104"/>
      <c r="B201" s="122"/>
      <c r="C201" s="105"/>
      <c r="D201" s="106"/>
      <c r="E201" s="103"/>
      <c r="F201" s="105" t="str">
        <f t="shared" si="7"/>
        <v/>
      </c>
      <c r="G201" s="134"/>
      <c r="H201" s="2"/>
      <c r="I201" s="2"/>
      <c r="J201" s="2"/>
      <c r="K201" s="2"/>
      <c r="L201" s="2"/>
      <c r="M201" s="2"/>
      <c r="N201" s="128"/>
    </row>
    <row r="202" spans="1:14" s="133" customFormat="1">
      <c r="A202" s="104"/>
      <c r="B202" s="122"/>
      <c r="C202" s="105"/>
      <c r="D202" s="106"/>
      <c r="E202" s="103"/>
      <c r="F202" s="105" t="str">
        <f t="shared" si="7"/>
        <v/>
      </c>
      <c r="G202" s="134"/>
      <c r="H202" s="2"/>
      <c r="I202" s="2"/>
      <c r="J202" s="2"/>
      <c r="K202" s="2"/>
      <c r="L202" s="2"/>
      <c r="M202" s="2"/>
      <c r="N202" s="128"/>
    </row>
    <row r="203" spans="1:14" s="133" customFormat="1">
      <c r="A203" s="104"/>
      <c r="B203" s="122"/>
      <c r="C203" s="105"/>
      <c r="D203" s="106"/>
      <c r="E203" s="103"/>
      <c r="F203" s="105" t="str">
        <f t="shared" si="7"/>
        <v/>
      </c>
      <c r="G203" s="134"/>
      <c r="H203" s="2"/>
      <c r="I203" s="2"/>
      <c r="J203" s="2"/>
      <c r="K203" s="2"/>
      <c r="L203" s="2"/>
      <c r="M203" s="2"/>
      <c r="N203" s="128"/>
    </row>
    <row r="204" spans="1:14" s="133" customFormat="1">
      <c r="A204" s="104"/>
      <c r="B204" s="122"/>
      <c r="C204" s="105"/>
      <c r="D204" s="106"/>
      <c r="E204" s="103"/>
      <c r="F204" s="105" t="str">
        <f t="shared" si="7"/>
        <v/>
      </c>
      <c r="G204" s="134"/>
      <c r="H204" s="2"/>
      <c r="I204" s="2"/>
      <c r="J204" s="2"/>
      <c r="K204" s="2"/>
      <c r="L204" s="2"/>
      <c r="M204" s="2"/>
      <c r="N204" s="128"/>
    </row>
    <row r="205" spans="1:14" s="133" customFormat="1">
      <c r="A205" s="104"/>
      <c r="B205" s="122"/>
      <c r="C205" s="105"/>
      <c r="D205" s="106"/>
      <c r="E205" s="103"/>
      <c r="F205" s="105" t="str">
        <f t="shared" si="7"/>
        <v/>
      </c>
      <c r="G205" s="134"/>
      <c r="H205" s="2"/>
      <c r="I205" s="2"/>
      <c r="J205" s="2"/>
      <c r="K205" s="2"/>
      <c r="L205" s="2"/>
      <c r="M205" s="2"/>
      <c r="N205" s="128"/>
    </row>
    <row r="206" spans="1:14" s="133" customFormat="1">
      <c r="A206" s="104"/>
      <c r="B206" s="122"/>
      <c r="C206" s="105"/>
      <c r="D206" s="106"/>
      <c r="E206" s="103"/>
      <c r="F206" s="105" t="str">
        <f t="shared" si="7"/>
        <v/>
      </c>
      <c r="G206" s="134"/>
      <c r="H206" s="2"/>
      <c r="I206" s="2"/>
      <c r="J206" s="2"/>
      <c r="K206" s="2"/>
      <c r="L206" s="2"/>
      <c r="M206" s="2"/>
      <c r="N206" s="128"/>
    </row>
    <row r="207" spans="1:14" s="133" customFormat="1">
      <c r="A207" s="104"/>
      <c r="B207" s="122"/>
      <c r="C207" s="105"/>
      <c r="D207" s="106"/>
      <c r="E207" s="103"/>
      <c r="F207" s="105" t="str">
        <f t="shared" si="7"/>
        <v/>
      </c>
      <c r="G207" s="134"/>
      <c r="H207" s="2"/>
      <c r="I207" s="2"/>
      <c r="J207" s="2"/>
      <c r="K207" s="2"/>
      <c r="L207" s="2"/>
      <c r="M207" s="2"/>
      <c r="N207" s="128"/>
    </row>
    <row r="208" spans="1:14" s="133" customFormat="1">
      <c r="A208" s="104"/>
      <c r="B208" s="122"/>
      <c r="C208" s="105"/>
      <c r="D208" s="106"/>
      <c r="E208" s="103"/>
      <c r="F208" s="105" t="str">
        <f t="shared" si="7"/>
        <v/>
      </c>
      <c r="G208" s="134"/>
      <c r="H208" s="2"/>
      <c r="I208" s="2"/>
      <c r="J208" s="2"/>
      <c r="K208" s="2"/>
      <c r="L208" s="2"/>
      <c r="M208" s="2"/>
      <c r="N208" s="128"/>
    </row>
    <row r="209" spans="1:14" s="133" customFormat="1">
      <c r="A209" s="104"/>
      <c r="B209" s="122"/>
      <c r="C209" s="105"/>
      <c r="D209" s="106"/>
      <c r="E209" s="103"/>
      <c r="F209" s="105" t="str">
        <f t="shared" si="7"/>
        <v/>
      </c>
      <c r="G209" s="134"/>
      <c r="H209" s="2"/>
      <c r="I209" s="2"/>
      <c r="J209" s="2"/>
      <c r="K209" s="2"/>
      <c r="L209" s="2"/>
      <c r="M209" s="2"/>
      <c r="N209" s="128"/>
    </row>
    <row r="210" spans="1:14" s="133" customFormat="1">
      <c r="A210" s="104"/>
      <c r="B210" s="122"/>
      <c r="C210" s="105"/>
      <c r="D210" s="106"/>
      <c r="E210" s="103"/>
      <c r="F210" s="105" t="str">
        <f t="shared" si="7"/>
        <v/>
      </c>
      <c r="G210" s="134"/>
      <c r="H210" s="2"/>
      <c r="I210" s="2"/>
      <c r="J210" s="2"/>
      <c r="K210" s="2"/>
      <c r="L210" s="2"/>
      <c r="M210" s="2"/>
      <c r="N210" s="128"/>
    </row>
    <row r="211" spans="1:14" s="133" customFormat="1">
      <c r="A211" s="104"/>
      <c r="B211" s="122"/>
      <c r="C211" s="105"/>
      <c r="D211" s="106"/>
      <c r="E211" s="103"/>
      <c r="F211" s="105" t="str">
        <f t="shared" si="7"/>
        <v/>
      </c>
      <c r="G211" s="134"/>
      <c r="H211" s="2"/>
      <c r="I211" s="2"/>
      <c r="J211" s="2"/>
      <c r="K211" s="2"/>
      <c r="L211" s="2"/>
      <c r="M211" s="2"/>
      <c r="N211" s="128"/>
    </row>
    <row r="212" spans="1:14" s="133" customFormat="1">
      <c r="A212" s="104"/>
      <c r="B212" s="122"/>
      <c r="C212" s="105"/>
      <c r="D212" s="106"/>
      <c r="E212" s="103"/>
      <c r="F212" s="105" t="str">
        <f t="shared" si="7"/>
        <v/>
      </c>
      <c r="G212" s="134"/>
      <c r="H212" s="2"/>
      <c r="I212" s="2"/>
      <c r="J212" s="2"/>
      <c r="K212" s="2"/>
      <c r="L212" s="2"/>
      <c r="M212" s="2"/>
      <c r="N212" s="128"/>
    </row>
    <row r="213" spans="1:14" s="133" customFormat="1">
      <c r="A213" s="104"/>
      <c r="B213" s="122"/>
      <c r="C213" s="105"/>
      <c r="D213" s="106"/>
      <c r="E213" s="103"/>
      <c r="F213" s="105" t="str">
        <f t="shared" si="7"/>
        <v/>
      </c>
      <c r="G213" s="134"/>
      <c r="H213" s="2"/>
      <c r="I213" s="2"/>
      <c r="J213" s="2"/>
      <c r="K213" s="2"/>
      <c r="L213" s="2"/>
      <c r="M213" s="2"/>
      <c r="N213" s="128"/>
    </row>
    <row r="214" spans="1:14" s="133" customFormat="1">
      <c r="A214" s="104"/>
      <c r="B214" s="122"/>
      <c r="C214" s="105"/>
      <c r="D214" s="106"/>
      <c r="E214" s="103"/>
      <c r="F214" s="105" t="str">
        <f t="shared" si="7"/>
        <v/>
      </c>
      <c r="G214" s="134"/>
      <c r="H214" s="2"/>
      <c r="I214" s="2"/>
      <c r="J214" s="2"/>
      <c r="K214" s="2"/>
      <c r="L214" s="2"/>
      <c r="M214" s="2"/>
      <c r="N214" s="128"/>
    </row>
    <row r="215" spans="1:14" s="133" customFormat="1">
      <c r="A215" s="104"/>
      <c r="B215" s="122"/>
      <c r="C215" s="105"/>
      <c r="D215" s="106"/>
      <c r="E215" s="103"/>
      <c r="F215" s="105" t="str">
        <f t="shared" si="7"/>
        <v/>
      </c>
      <c r="G215" s="134"/>
      <c r="H215" s="2"/>
      <c r="I215" s="2"/>
      <c r="J215" s="2"/>
      <c r="K215" s="2"/>
      <c r="L215" s="2"/>
      <c r="M215" s="2"/>
      <c r="N215" s="128"/>
    </row>
    <row r="216" spans="1:14" s="133" customFormat="1">
      <c r="A216" s="104"/>
      <c r="B216" s="122"/>
      <c r="C216" s="105"/>
      <c r="D216" s="106"/>
      <c r="E216" s="103"/>
      <c r="F216" s="105" t="str">
        <f t="shared" si="7"/>
        <v/>
      </c>
      <c r="G216" s="134"/>
      <c r="H216" s="2"/>
      <c r="I216" s="2"/>
      <c r="J216" s="2"/>
      <c r="K216" s="2"/>
      <c r="L216" s="2"/>
      <c r="M216" s="2"/>
      <c r="N216" s="128"/>
    </row>
    <row r="217" spans="1:14" s="133" customFormat="1">
      <c r="A217" s="104"/>
      <c r="B217" s="122"/>
      <c r="C217" s="105"/>
      <c r="D217" s="106"/>
      <c r="E217" s="103"/>
      <c r="F217" s="105" t="str">
        <f t="shared" si="7"/>
        <v/>
      </c>
      <c r="G217" s="134"/>
      <c r="H217" s="2"/>
      <c r="I217" s="2"/>
      <c r="J217" s="2"/>
      <c r="K217" s="2"/>
      <c r="L217" s="2"/>
      <c r="M217" s="2"/>
      <c r="N217" s="128"/>
    </row>
    <row r="218" spans="1:14" s="133" customFormat="1">
      <c r="A218" s="104"/>
      <c r="B218" s="122"/>
      <c r="C218" s="105"/>
      <c r="D218" s="106"/>
      <c r="E218" s="103"/>
      <c r="F218" s="105" t="str">
        <f t="shared" si="7"/>
        <v/>
      </c>
      <c r="G218" s="134"/>
      <c r="H218" s="2"/>
      <c r="I218" s="2"/>
      <c r="J218" s="2"/>
      <c r="K218" s="2"/>
      <c r="L218" s="2"/>
      <c r="M218" s="2"/>
      <c r="N218" s="128"/>
    </row>
    <row r="219" spans="1:14" s="133" customFormat="1">
      <c r="A219" s="104"/>
      <c r="B219" s="122"/>
      <c r="C219" s="105"/>
      <c r="D219" s="106"/>
      <c r="E219" s="103"/>
      <c r="F219" s="105" t="str">
        <f t="shared" si="7"/>
        <v/>
      </c>
      <c r="G219" s="134"/>
      <c r="H219" s="2"/>
      <c r="I219" s="2"/>
      <c r="J219" s="2"/>
      <c r="K219" s="2"/>
      <c r="L219" s="2"/>
      <c r="M219" s="2"/>
      <c r="N219" s="128"/>
    </row>
    <row r="220" spans="1:14" s="133" customFormat="1">
      <c r="A220" s="104"/>
      <c r="B220" s="122"/>
      <c r="C220" s="105"/>
      <c r="D220" s="106"/>
      <c r="E220" s="103"/>
      <c r="F220" s="105" t="str">
        <f t="shared" si="7"/>
        <v/>
      </c>
      <c r="G220" s="134"/>
      <c r="H220" s="2"/>
      <c r="I220" s="2"/>
      <c r="J220" s="2"/>
      <c r="K220" s="2"/>
      <c r="L220" s="2"/>
      <c r="M220" s="2"/>
      <c r="N220" s="128"/>
    </row>
    <row r="221" spans="1:14" s="133" customFormat="1">
      <c r="A221" s="104"/>
      <c r="B221" s="122"/>
      <c r="C221" s="105"/>
      <c r="D221" s="106"/>
      <c r="E221" s="103"/>
      <c r="F221" s="105" t="str">
        <f t="shared" si="7"/>
        <v/>
      </c>
      <c r="G221" s="134"/>
      <c r="H221" s="2"/>
      <c r="I221" s="2"/>
      <c r="J221" s="2"/>
      <c r="K221" s="2"/>
      <c r="L221" s="2"/>
      <c r="M221" s="2"/>
      <c r="N221" s="128"/>
    </row>
    <row r="222" spans="1:14" s="133" customFormat="1">
      <c r="A222" s="104"/>
      <c r="B222" s="122"/>
      <c r="C222" s="105"/>
      <c r="D222" s="106"/>
      <c r="E222" s="103"/>
      <c r="F222" s="105" t="str">
        <f t="shared" si="7"/>
        <v/>
      </c>
      <c r="G222" s="134"/>
      <c r="H222" s="2"/>
      <c r="I222" s="2"/>
      <c r="J222" s="2"/>
      <c r="K222" s="2"/>
      <c r="L222" s="2"/>
      <c r="M222" s="2"/>
      <c r="N222" s="128"/>
    </row>
    <row r="223" spans="1:14" s="133" customFormat="1">
      <c r="A223" s="104"/>
      <c r="B223" s="122"/>
      <c r="C223" s="105"/>
      <c r="D223" s="106"/>
      <c r="E223" s="103"/>
      <c r="F223" s="105" t="str">
        <f t="shared" si="7"/>
        <v/>
      </c>
      <c r="G223" s="134"/>
      <c r="H223" s="2"/>
      <c r="I223" s="2"/>
      <c r="J223" s="2"/>
      <c r="K223" s="2"/>
      <c r="L223" s="2"/>
      <c r="M223" s="2"/>
      <c r="N223" s="128"/>
    </row>
    <row r="224" spans="1:14" s="133" customFormat="1">
      <c r="A224" s="104"/>
      <c r="B224" s="122"/>
      <c r="C224" s="105"/>
      <c r="D224" s="106"/>
      <c r="E224" s="103"/>
      <c r="F224" s="105" t="str">
        <f t="shared" si="7"/>
        <v/>
      </c>
      <c r="G224" s="134"/>
      <c r="H224" s="2"/>
      <c r="I224" s="2"/>
      <c r="J224" s="2"/>
      <c r="K224" s="2"/>
      <c r="L224" s="2"/>
      <c r="M224" s="2"/>
      <c r="N224" s="128"/>
    </row>
    <row r="225" spans="1:14" s="133" customFormat="1">
      <c r="A225" s="104"/>
      <c r="B225" s="122"/>
      <c r="C225" s="105"/>
      <c r="D225" s="106"/>
      <c r="E225" s="103"/>
      <c r="F225" s="105" t="str">
        <f t="shared" si="7"/>
        <v/>
      </c>
      <c r="G225" s="134"/>
      <c r="H225" s="2"/>
      <c r="I225" s="2"/>
      <c r="J225" s="2"/>
      <c r="K225" s="2"/>
      <c r="L225" s="2"/>
      <c r="M225" s="2"/>
      <c r="N225" s="128"/>
    </row>
    <row r="226" spans="1:14" s="133" customFormat="1">
      <c r="A226" s="104"/>
      <c r="B226" s="122"/>
      <c r="C226" s="105"/>
      <c r="D226" s="106"/>
      <c r="E226" s="103"/>
      <c r="F226" s="105" t="str">
        <f t="shared" si="7"/>
        <v/>
      </c>
      <c r="G226" s="134"/>
      <c r="H226" s="2"/>
      <c r="I226" s="2"/>
      <c r="J226" s="2"/>
      <c r="K226" s="2"/>
      <c r="L226" s="2"/>
      <c r="M226" s="2"/>
      <c r="N226" s="128"/>
    </row>
    <row r="227" spans="1:14" s="133" customFormat="1">
      <c r="A227" s="104"/>
      <c r="B227" s="122"/>
      <c r="C227" s="105"/>
      <c r="D227" s="106"/>
      <c r="E227" s="103"/>
      <c r="F227" s="105" t="str">
        <f t="shared" si="7"/>
        <v/>
      </c>
      <c r="G227" s="134"/>
      <c r="H227" s="2"/>
      <c r="I227" s="2"/>
      <c r="J227" s="2"/>
      <c r="K227" s="2"/>
      <c r="L227" s="2"/>
      <c r="M227" s="2"/>
      <c r="N227" s="128"/>
    </row>
    <row r="228" spans="1:14" s="133" customFormat="1">
      <c r="A228" s="104"/>
      <c r="B228" s="122"/>
      <c r="C228" s="105"/>
      <c r="D228" s="106"/>
      <c r="E228" s="103"/>
      <c r="F228" s="105" t="str">
        <f t="shared" si="7"/>
        <v/>
      </c>
      <c r="G228" s="134"/>
      <c r="H228" s="2"/>
      <c r="I228" s="2"/>
      <c r="J228" s="2"/>
      <c r="K228" s="2"/>
      <c r="L228" s="2"/>
      <c r="M228" s="2"/>
      <c r="N228" s="128"/>
    </row>
    <row r="229" spans="1:14" s="133" customFormat="1">
      <c r="A229" s="104"/>
      <c r="B229" s="122"/>
      <c r="C229" s="105"/>
      <c r="D229" s="106"/>
      <c r="E229" s="103"/>
      <c r="F229" s="105" t="str">
        <f t="shared" si="7"/>
        <v/>
      </c>
      <c r="G229" s="134"/>
      <c r="H229" s="2"/>
      <c r="I229" s="2"/>
      <c r="J229" s="2"/>
      <c r="K229" s="2"/>
      <c r="L229" s="2"/>
      <c r="M229" s="2"/>
      <c r="N229" s="128"/>
    </row>
    <row r="230" spans="1:14" s="133" customFormat="1">
      <c r="A230" s="104"/>
      <c r="B230" s="122"/>
      <c r="C230" s="105"/>
      <c r="D230" s="106"/>
      <c r="E230" s="103"/>
      <c r="F230" s="105" t="str">
        <f t="shared" si="7"/>
        <v/>
      </c>
      <c r="G230" s="134"/>
      <c r="H230" s="2"/>
      <c r="I230" s="2"/>
      <c r="J230" s="2"/>
      <c r="K230" s="2"/>
      <c r="L230" s="2"/>
      <c r="M230" s="2"/>
      <c r="N230" s="128"/>
    </row>
    <row r="231" spans="1:14" s="133" customFormat="1">
      <c r="A231" s="104"/>
      <c r="B231" s="122"/>
      <c r="C231" s="105"/>
      <c r="D231" s="106"/>
      <c r="E231" s="103"/>
      <c r="F231" s="105" t="str">
        <f t="shared" si="7"/>
        <v/>
      </c>
      <c r="G231" s="134"/>
      <c r="H231" s="2"/>
      <c r="I231" s="2"/>
      <c r="J231" s="2"/>
      <c r="K231" s="2"/>
      <c r="L231" s="2"/>
      <c r="M231" s="2"/>
      <c r="N231" s="128"/>
    </row>
    <row r="232" spans="1:14" s="133" customFormat="1">
      <c r="A232" s="104"/>
      <c r="B232" s="122"/>
      <c r="C232" s="105"/>
      <c r="D232" s="106"/>
      <c r="E232" s="103"/>
      <c r="F232" s="105" t="str">
        <f t="shared" si="7"/>
        <v/>
      </c>
      <c r="G232" s="134"/>
      <c r="H232" s="2"/>
      <c r="I232" s="2"/>
      <c r="J232" s="2"/>
      <c r="K232" s="2"/>
      <c r="L232" s="2"/>
      <c r="M232" s="2"/>
      <c r="N232" s="128"/>
    </row>
    <row r="233" spans="1:14" s="133" customFormat="1">
      <c r="A233" s="104"/>
      <c r="B233" s="122"/>
      <c r="C233" s="105"/>
      <c r="D233" s="106"/>
      <c r="E233" s="103"/>
      <c r="F233" s="105" t="str">
        <f t="shared" si="7"/>
        <v/>
      </c>
      <c r="G233" s="134"/>
      <c r="H233" s="2"/>
      <c r="I233" s="2"/>
      <c r="J233" s="2"/>
      <c r="K233" s="2"/>
      <c r="L233" s="2"/>
      <c r="M233" s="2"/>
      <c r="N233" s="128"/>
    </row>
    <row r="234" spans="1:14" s="133" customFormat="1">
      <c r="A234" s="104"/>
      <c r="B234" s="122"/>
      <c r="C234" s="105"/>
      <c r="D234" s="106"/>
      <c r="E234" s="103"/>
      <c r="F234" s="105" t="str">
        <f t="shared" si="7"/>
        <v/>
      </c>
      <c r="G234" s="134"/>
      <c r="H234" s="2"/>
      <c r="I234" s="2"/>
      <c r="J234" s="2"/>
      <c r="K234" s="2"/>
      <c r="L234" s="2"/>
      <c r="M234" s="2"/>
      <c r="N234" s="128"/>
    </row>
    <row r="235" spans="1:14" s="133" customFormat="1">
      <c r="A235" s="104"/>
      <c r="B235" s="122"/>
      <c r="C235" s="105"/>
      <c r="D235" s="106"/>
      <c r="E235" s="103"/>
      <c r="F235" s="105" t="str">
        <f t="shared" si="7"/>
        <v/>
      </c>
      <c r="G235" s="134"/>
      <c r="H235" s="2"/>
      <c r="I235" s="2"/>
      <c r="J235" s="2"/>
      <c r="K235" s="2"/>
      <c r="L235" s="2"/>
      <c r="M235" s="2"/>
      <c r="N235" s="128"/>
    </row>
    <row r="236" spans="1:14" s="133" customFormat="1">
      <c r="A236" s="104"/>
      <c r="B236" s="122"/>
      <c r="C236" s="105"/>
      <c r="D236" s="106"/>
      <c r="E236" s="103"/>
      <c r="F236" s="105" t="str">
        <f t="shared" si="7"/>
        <v/>
      </c>
      <c r="G236" s="134"/>
      <c r="H236" s="2"/>
      <c r="I236" s="2"/>
      <c r="J236" s="2"/>
      <c r="K236" s="2"/>
      <c r="L236" s="2"/>
      <c r="M236" s="2"/>
      <c r="N236" s="128"/>
    </row>
    <row r="237" spans="1:14" s="133" customFormat="1">
      <c r="A237" s="104"/>
      <c r="B237" s="122"/>
      <c r="C237" s="105"/>
      <c r="D237" s="106"/>
      <c r="E237" s="103"/>
      <c r="F237" s="105" t="str">
        <f t="shared" si="7"/>
        <v/>
      </c>
      <c r="G237" s="134"/>
      <c r="H237" s="2"/>
      <c r="I237" s="2"/>
      <c r="J237" s="2"/>
      <c r="K237" s="2"/>
      <c r="L237" s="2"/>
      <c r="M237" s="2"/>
      <c r="N237" s="128"/>
    </row>
    <row r="238" spans="1:14" s="133" customFormat="1">
      <c r="A238" s="104"/>
      <c r="B238" s="122"/>
      <c r="C238" s="105"/>
      <c r="D238" s="106"/>
      <c r="E238" s="103"/>
      <c r="F238" s="105" t="str">
        <f t="shared" si="7"/>
        <v/>
      </c>
      <c r="G238" s="134"/>
      <c r="H238" s="2"/>
      <c r="I238" s="2"/>
      <c r="J238" s="2"/>
      <c r="K238" s="2"/>
      <c r="L238" s="2"/>
      <c r="M238" s="2"/>
      <c r="N238" s="128"/>
    </row>
    <row r="239" spans="1:14" s="133" customFormat="1">
      <c r="A239" s="104"/>
      <c r="B239" s="122"/>
      <c r="C239" s="105"/>
      <c r="D239" s="106"/>
      <c r="E239" s="103"/>
      <c r="F239" s="105" t="str">
        <f t="shared" si="7"/>
        <v/>
      </c>
      <c r="G239" s="134"/>
      <c r="H239" s="2"/>
      <c r="I239" s="2"/>
      <c r="J239" s="2"/>
      <c r="K239" s="2"/>
      <c r="L239" s="2"/>
      <c r="M239" s="2"/>
      <c r="N239" s="128"/>
    </row>
    <row r="240" spans="1:14" s="133" customFormat="1">
      <c r="A240" s="104"/>
      <c r="B240" s="122"/>
      <c r="C240" s="105"/>
      <c r="D240" s="106"/>
      <c r="E240" s="103"/>
      <c r="F240" s="105" t="str">
        <f t="shared" si="7"/>
        <v/>
      </c>
      <c r="G240" s="134"/>
      <c r="H240" s="2"/>
      <c r="I240" s="2"/>
      <c r="J240" s="2"/>
      <c r="K240" s="2"/>
      <c r="L240" s="2"/>
      <c r="M240" s="2"/>
      <c r="N240" s="128"/>
    </row>
    <row r="241" spans="1:14" s="133" customFormat="1">
      <c r="A241" s="104"/>
      <c r="B241" s="122"/>
      <c r="C241" s="105"/>
      <c r="D241" s="106"/>
      <c r="E241" s="103"/>
      <c r="F241" s="105" t="str">
        <f t="shared" si="7"/>
        <v/>
      </c>
      <c r="G241" s="134"/>
      <c r="H241" s="2"/>
      <c r="I241" s="2"/>
      <c r="J241" s="2"/>
      <c r="K241" s="2"/>
      <c r="L241" s="2"/>
      <c r="M241" s="2"/>
      <c r="N241" s="128"/>
    </row>
    <row r="242" spans="1:14" s="133" customFormat="1">
      <c r="A242" s="104"/>
      <c r="B242" s="122"/>
      <c r="C242" s="105"/>
      <c r="D242" s="106"/>
      <c r="E242" s="103"/>
      <c r="F242" s="105" t="str">
        <f t="shared" si="7"/>
        <v/>
      </c>
      <c r="G242" s="134"/>
      <c r="H242" s="2"/>
      <c r="I242" s="2"/>
      <c r="J242" s="2"/>
      <c r="K242" s="2"/>
      <c r="L242" s="2"/>
      <c r="M242" s="2"/>
      <c r="N242" s="128"/>
    </row>
    <row r="243" spans="1:14" s="133" customFormat="1">
      <c r="A243" s="104"/>
      <c r="B243" s="122"/>
      <c r="C243" s="105"/>
      <c r="D243" s="106"/>
      <c r="E243" s="103"/>
      <c r="F243" s="105" t="str">
        <f t="shared" si="7"/>
        <v/>
      </c>
      <c r="G243" s="134"/>
      <c r="H243" s="2"/>
      <c r="I243" s="2"/>
      <c r="J243" s="2"/>
      <c r="K243" s="2"/>
      <c r="L243" s="2"/>
      <c r="M243" s="2"/>
      <c r="N243" s="128"/>
    </row>
    <row r="244" spans="1:14" s="133" customFormat="1">
      <c r="A244" s="104"/>
      <c r="B244" s="122"/>
      <c r="C244" s="105"/>
      <c r="D244" s="106"/>
      <c r="E244" s="103"/>
      <c r="F244" s="105" t="str">
        <f t="shared" si="7"/>
        <v/>
      </c>
      <c r="G244" s="134"/>
      <c r="H244" s="2"/>
      <c r="I244" s="2"/>
      <c r="J244" s="2"/>
      <c r="K244" s="2"/>
      <c r="L244" s="2"/>
      <c r="M244" s="2"/>
      <c r="N244" s="128"/>
    </row>
    <row r="245" spans="1:14" s="133" customFormat="1">
      <c r="A245" s="104"/>
      <c r="B245" s="122"/>
      <c r="C245" s="105"/>
      <c r="D245" s="106"/>
      <c r="E245" s="103"/>
      <c r="F245" s="105" t="str">
        <f t="shared" si="7"/>
        <v/>
      </c>
      <c r="G245" s="134"/>
      <c r="H245" s="2"/>
      <c r="I245" s="2"/>
      <c r="J245" s="2"/>
      <c r="K245" s="2"/>
      <c r="L245" s="2"/>
      <c r="M245" s="2"/>
      <c r="N245" s="128"/>
    </row>
    <row r="246" spans="1:14" s="133" customFormat="1">
      <c r="A246" s="104"/>
      <c r="B246" s="122"/>
      <c r="C246" s="105"/>
      <c r="D246" s="106"/>
      <c r="E246" s="103"/>
      <c r="F246" s="105" t="str">
        <f t="shared" si="7"/>
        <v/>
      </c>
      <c r="G246" s="134"/>
      <c r="H246" s="2"/>
      <c r="I246" s="2"/>
      <c r="J246" s="2"/>
      <c r="K246" s="2"/>
      <c r="L246" s="2"/>
      <c r="M246" s="2"/>
      <c r="N246" s="128"/>
    </row>
    <row r="247" spans="1:14" s="133" customFormat="1">
      <c r="A247" s="104"/>
      <c r="B247" s="122"/>
      <c r="C247" s="105"/>
      <c r="D247" s="106"/>
      <c r="E247" s="103"/>
      <c r="F247" s="105" t="str">
        <f t="shared" si="7"/>
        <v/>
      </c>
      <c r="G247" s="134"/>
      <c r="H247" s="2"/>
      <c r="I247" s="2"/>
      <c r="J247" s="2"/>
      <c r="K247" s="2"/>
      <c r="L247" s="2"/>
      <c r="M247" s="2"/>
      <c r="N247" s="128"/>
    </row>
    <row r="248" spans="1:14" s="133" customFormat="1">
      <c r="A248" s="104"/>
      <c r="B248" s="122"/>
      <c r="C248" s="105"/>
      <c r="D248" s="106"/>
      <c r="E248" s="103"/>
      <c r="F248" s="105" t="str">
        <f t="shared" si="7"/>
        <v/>
      </c>
      <c r="G248" s="134"/>
      <c r="H248" s="2"/>
      <c r="I248" s="2"/>
      <c r="J248" s="2"/>
      <c r="K248" s="2"/>
      <c r="L248" s="2"/>
      <c r="M248" s="2"/>
      <c r="N248" s="128"/>
    </row>
    <row r="249" spans="1:14" s="133" customFormat="1">
      <c r="A249" s="104"/>
      <c r="B249" s="122"/>
      <c r="C249" s="105"/>
      <c r="D249" s="106"/>
      <c r="E249" s="103"/>
      <c r="F249" s="105" t="str">
        <f t="shared" si="7"/>
        <v/>
      </c>
      <c r="G249" s="134"/>
      <c r="H249" s="2"/>
      <c r="I249" s="2"/>
      <c r="J249" s="2"/>
      <c r="K249" s="2"/>
      <c r="L249" s="2"/>
      <c r="M249" s="2"/>
      <c r="N249" s="128"/>
    </row>
    <row r="250" spans="1:14" s="133" customFormat="1">
      <c r="A250" s="104"/>
      <c r="B250" s="122"/>
      <c r="C250" s="105"/>
      <c r="D250" s="106"/>
      <c r="E250" s="103"/>
      <c r="F250" s="105" t="str">
        <f t="shared" si="7"/>
        <v/>
      </c>
      <c r="G250" s="134"/>
      <c r="H250" s="2"/>
      <c r="I250" s="2"/>
      <c r="J250" s="2"/>
      <c r="K250" s="2"/>
      <c r="L250" s="2"/>
      <c r="M250" s="2"/>
      <c r="N250" s="128"/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50"/>
  <conditionalFormatting sqref="K11:K42">
    <cfRule type="cellIs" dxfId="35" priority="4" stopIfTrue="1" operator="greaterThanOrEqual">
      <formula>0</formula>
    </cfRule>
  </conditionalFormatting>
  <conditionalFormatting sqref="B1:B1048576">
    <cfRule type="cellIs" dxfId="34" priority="1" operator="equal">
      <formula>"Fixed"</formula>
    </cfRule>
    <cfRule type="cellIs" dxfId="33" priority="2" operator="equal">
      <formula>"Income"</formula>
    </cfRule>
    <cfRule type="cellIs" dxfId="32" priority="3" operator="equal">
      <formula>"Variable"</formula>
    </cfRule>
  </conditionalFormatting>
  <dataValidations count="3">
    <dataValidation type="list" allowBlank="1" showInputMessage="1" showErrorMessage="1" sqref="C3:C1048576">
      <formula1>INDIRECT(B3)</formula1>
    </dataValidation>
    <dataValidation type="list" showInputMessage="1" showErrorMessage="1" sqref="B3:B1048576">
      <formula1>Type</formula1>
    </dataValidation>
    <dataValidation type="date" operator="greaterThan" allowBlank="1" showInputMessage="1" showErrorMessage="1" sqref="A3:A250">
      <formula1>1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50"/>
  <sheetViews>
    <sheetView showGridLines="0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05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Analysis'!C$42&gt;=5),J2,SUMIF(F:F,"Income"&amp;H2,D:D))</f>
        <v>0</v>
      </c>
      <c r="J2" s="131">
        <f>Budget!J3</f>
        <v>4583.333333333333</v>
      </c>
      <c r="K2" s="132">
        <f ca="1">I2-J2</f>
        <v>-4583.333333333333</v>
      </c>
    </row>
    <row r="3" spans="1:15">
      <c r="B3" s="105"/>
      <c r="F3" s="105" t="str">
        <f t="shared" ref="F3:F66" si="0">B3&amp;C3</f>
        <v/>
      </c>
      <c r="H3" s="129" t="str">
        <f>Budget!I4</f>
        <v>Jane</v>
      </c>
      <c r="I3" s="130">
        <f ca="1">IF(AND(Budget!L4="A",'YTD Analysis'!C$42&gt;=5),J3,SUMIF(F:F,"Income"&amp;H3,D:D))</f>
        <v>0</v>
      </c>
      <c r="J3" s="131">
        <f>Budget!J4</f>
        <v>2666.6666666666665</v>
      </c>
      <c r="K3" s="132">
        <f t="shared" ref="K3:K8" ca="1" si="1">I3-J3</f>
        <v>-2666.6666666666665</v>
      </c>
      <c r="M3" s="135" t="s">
        <v>67</v>
      </c>
    </row>
    <row r="4" spans="1:15">
      <c r="B4" s="105"/>
      <c r="F4" s="105" t="str">
        <f t="shared" si="0"/>
        <v/>
      </c>
      <c r="H4" s="129" t="str">
        <f>Budget!I5</f>
        <v>Tutoring</v>
      </c>
      <c r="I4" s="130">
        <f ca="1">IF(AND(Budget!L5="A",'YTD Analysis'!C$42&gt;=5),J4,SUMIF(F:F,"Income"&amp;H4,D:D))</f>
        <v>0</v>
      </c>
      <c r="J4" s="136">
        <f>Budget!J5</f>
        <v>83.333333333333329</v>
      </c>
      <c r="K4" s="132">
        <f t="shared" ca="1" si="1"/>
        <v>-83.333333333333329</v>
      </c>
      <c r="M4" s="135" t="s">
        <v>68</v>
      </c>
    </row>
    <row r="5" spans="1:15">
      <c r="B5" s="105"/>
      <c r="F5" s="105" t="str">
        <f t="shared" si="0"/>
        <v/>
      </c>
      <c r="H5" s="129" t="str">
        <f>Budget!I6</f>
        <v>Gifts</v>
      </c>
      <c r="I5" s="130">
        <f ca="1">IF(AND(Budget!L6="A",'YTD Analysis'!C$42&gt;=5),J5,SUMIF(F:F,"Income"&amp;H5,D:D))</f>
        <v>0</v>
      </c>
      <c r="J5" s="136">
        <f>Budget!J6</f>
        <v>41.666666666666664</v>
      </c>
      <c r="K5" s="132">
        <f t="shared" ca="1" si="1"/>
        <v>-41.666666666666664</v>
      </c>
    </row>
    <row r="6" spans="1:15">
      <c r="B6" s="105"/>
      <c r="E6" s="155"/>
      <c r="F6" s="105" t="str">
        <f t="shared" si="0"/>
        <v/>
      </c>
      <c r="H6" s="129" t="str">
        <f>Budget!I7</f>
        <v>Other</v>
      </c>
      <c r="I6" s="130">
        <f ca="1">IF(AND(Budget!L7="A",'YTD Analysis'!C$42&gt;=5),J6,SUMIF(F:F,"Income"&amp;H6,D:D))</f>
        <v>0</v>
      </c>
      <c r="J6" s="136">
        <f>Budget!J7</f>
        <v>0</v>
      </c>
      <c r="K6" s="132">
        <f t="shared" ca="1" si="1"/>
        <v>0</v>
      </c>
    </row>
    <row r="7" spans="1:15">
      <c r="B7" s="105"/>
      <c r="F7" s="105" t="str">
        <f t="shared" si="0"/>
        <v/>
      </c>
      <c r="H7" s="129" t="str">
        <f>Budget!I8</f>
        <v>Other</v>
      </c>
      <c r="I7" s="130">
        <f ca="1">IF(AND(Budget!L8="A",'YTD Analysis'!C$42&gt;=5),J7,SUMIF(F:F,"Income"&amp;H7,D:D))</f>
        <v>0</v>
      </c>
      <c r="J7" s="131">
        <f>Budget!J8</f>
        <v>0</v>
      </c>
      <c r="K7" s="132">
        <f t="shared" ca="1" si="1"/>
        <v>0</v>
      </c>
    </row>
    <row r="8" spans="1:15" ht="13.5" thickBot="1">
      <c r="B8" s="105"/>
      <c r="E8" s="155"/>
      <c r="F8" s="105" t="str">
        <f t="shared" si="0"/>
        <v/>
      </c>
      <c r="H8" s="137" t="str">
        <f>Budget!I9</f>
        <v>Other</v>
      </c>
      <c r="I8" s="130">
        <f ca="1">IF(AND(Budget!L9="A",'YTD Analysis'!C$42&gt;=5),J8,SUMIF(F:F,"Income"&amp;H8,D:D))</f>
        <v>0</v>
      </c>
      <c r="J8" s="138">
        <f>Budget!J9</f>
        <v>0</v>
      </c>
      <c r="K8" s="132">
        <f t="shared" ca="1" si="1"/>
        <v>0</v>
      </c>
    </row>
    <row r="9" spans="1:15" ht="13.5" thickBot="1">
      <c r="B9" s="105"/>
      <c r="F9" s="105" t="str">
        <f t="shared" si="0"/>
        <v/>
      </c>
      <c r="H9" s="139" t="s">
        <v>29</v>
      </c>
      <c r="I9" s="140">
        <f ca="1">SUM(I2:I8)</f>
        <v>0</v>
      </c>
      <c r="J9" s="141">
        <f>SUM(J2:J8)</f>
        <v>7375</v>
      </c>
      <c r="K9" s="142">
        <f ca="1">SUM(K2:K8)</f>
        <v>-7375</v>
      </c>
    </row>
    <row r="10" spans="1:15" ht="13.5" thickBot="1">
      <c r="A10" s="107"/>
      <c r="B10" s="105"/>
      <c r="D10" s="108"/>
      <c r="E10" s="109"/>
      <c r="F10" s="105" t="str">
        <f t="shared" si="0"/>
        <v/>
      </c>
      <c r="G10" s="143"/>
    </row>
    <row r="11" spans="1:15" ht="13.5" thickBot="1">
      <c r="B11" s="105"/>
      <c r="F11" s="105" t="str">
        <f t="shared" si="0"/>
        <v/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B12" s="105"/>
      <c r="F12" s="105" t="str">
        <f t="shared" si="0"/>
        <v/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IF(Budget!D4="Yes",(5*Budget!C4)-('YTD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B13" s="105"/>
      <c r="E13" s="155"/>
      <c r="F13" s="105" t="str">
        <f t="shared" si="0"/>
        <v/>
      </c>
      <c r="H13" s="129" t="str">
        <f>Budget!B5</f>
        <v>Car</v>
      </c>
      <c r="I13" s="147">
        <f t="shared" si="2"/>
        <v>0</v>
      </c>
      <c r="J13" s="148">
        <f>IF(Budget!D5="Yes",(5*Budget!C5)-('YTD Analysis'!C4),Budget!C5)</f>
        <v>75</v>
      </c>
      <c r="K13" s="149">
        <f t="shared" ref="K13:K41" si="4">J13-I13</f>
        <v>75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B14" s="105"/>
      <c r="F14" s="105" t="str">
        <f t="shared" si="0"/>
        <v/>
      </c>
      <c r="H14" s="129" t="str">
        <f>Budget!B6</f>
        <v>Charity</v>
      </c>
      <c r="I14" s="147">
        <f t="shared" si="2"/>
        <v>0</v>
      </c>
      <c r="J14" s="148">
        <f>IF(Budget!D6="Yes",(5*Budget!C6)-('YTD Analysis'!C5),Budget!C6)</f>
        <v>50</v>
      </c>
      <c r="K14" s="149">
        <f t="shared" si="4"/>
        <v>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B15" s="105"/>
      <c r="E15" s="155"/>
      <c r="F15" s="105" t="str">
        <f t="shared" si="0"/>
        <v/>
      </c>
      <c r="H15" s="129" t="str">
        <f>Budget!B7</f>
        <v>Emergency</v>
      </c>
      <c r="I15" s="147">
        <f t="shared" si="2"/>
        <v>0</v>
      </c>
      <c r="J15" s="148">
        <f>IF(Budget!D7="Yes",(5*Budget!C7)-('YTD Analysis'!C6),Budget!C7)</f>
        <v>250</v>
      </c>
      <c r="K15" s="149">
        <f t="shared" si="4"/>
        <v>250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B16" s="105"/>
      <c r="F16" s="105" t="str">
        <f t="shared" si="0"/>
        <v/>
      </c>
      <c r="H16" s="129" t="str">
        <f>Budget!B8</f>
        <v>Gas</v>
      </c>
      <c r="I16" s="147">
        <f t="shared" si="2"/>
        <v>0</v>
      </c>
      <c r="J16" s="148">
        <f>IF(Budget!D8="Yes",(5*Budget!C8)-('YTD Analysis'!C7),Budget!C8)</f>
        <v>300</v>
      </c>
      <c r="K16" s="149">
        <f t="shared" si="4"/>
        <v>300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2:15">
      <c r="B17" s="105"/>
      <c r="F17" s="105" t="str">
        <f t="shared" si="0"/>
        <v/>
      </c>
      <c r="G17" s="151"/>
      <c r="H17" s="129" t="str">
        <f>Budget!B9</f>
        <v>Gifts</v>
      </c>
      <c r="I17" s="147">
        <f t="shared" si="2"/>
        <v>0</v>
      </c>
      <c r="J17" s="148">
        <f>IF(Budget!D9="Yes",(5*Budget!C9)-('YTD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2:15">
      <c r="B18" s="105"/>
      <c r="E18" s="155"/>
      <c r="F18" s="105" t="str">
        <f t="shared" si="0"/>
        <v/>
      </c>
      <c r="G18" s="151"/>
      <c r="H18" s="129" t="str">
        <f>Budget!B10</f>
        <v>Going Out</v>
      </c>
      <c r="I18" s="147">
        <f t="shared" si="2"/>
        <v>0</v>
      </c>
      <c r="J18" s="148">
        <f>IF(Budget!D10="Yes",(5*Budget!C10)-('YTD Analysis'!C9),Budget!C10)</f>
        <v>75</v>
      </c>
      <c r="K18" s="149">
        <f t="shared" si="4"/>
        <v>75</v>
      </c>
      <c r="M18" s="129" t="str">
        <f>Budget!F10</f>
        <v>Mortgage</v>
      </c>
      <c r="N18" s="147">
        <f>Budget!G10</f>
        <v>2000</v>
      </c>
      <c r="O18" s="150" t="str">
        <f t="shared" si="3"/>
        <v/>
      </c>
    </row>
    <row r="19" spans="2:15">
      <c r="F19" s="105" t="str">
        <f t="shared" si="0"/>
        <v/>
      </c>
      <c r="H19" s="129" t="str">
        <f>Budget!B11</f>
        <v>Groceries</v>
      </c>
      <c r="I19" s="147">
        <f t="shared" si="2"/>
        <v>0</v>
      </c>
      <c r="J19" s="148">
        <f>IF(Budget!D11="Yes",(5*Budget!C11)-('YTD Analysis'!C10),Budget!C11)</f>
        <v>500</v>
      </c>
      <c r="K19" s="149">
        <f t="shared" si="4"/>
        <v>500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2:15">
      <c r="F20" s="105" t="str">
        <f t="shared" si="0"/>
        <v/>
      </c>
      <c r="H20" s="129" t="str">
        <f>Budget!B12</f>
        <v>Jane</v>
      </c>
      <c r="I20" s="147">
        <f t="shared" si="2"/>
        <v>0</v>
      </c>
      <c r="J20" s="148">
        <f>IF(Budget!D12="Yes",(5*Budget!C12)-('YTD Analysis'!C11),Budget!C12)</f>
        <v>30</v>
      </c>
      <c r="K20" s="149">
        <f t="shared" si="4"/>
        <v>30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2:15">
      <c r="F21" s="105" t="str">
        <f t="shared" si="0"/>
        <v/>
      </c>
      <c r="H21" s="129" t="str">
        <f>Budget!B13</f>
        <v>John</v>
      </c>
      <c r="I21" s="147">
        <f t="shared" si="2"/>
        <v>0</v>
      </c>
      <c r="J21" s="148">
        <f>IF(Budget!D13="Yes",(5*Budget!C13)-('YTD Analysis'!C12),Budget!C13)</f>
        <v>30</v>
      </c>
      <c r="K21" s="149">
        <f t="shared" si="4"/>
        <v>30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2:15">
      <c r="F22" s="105" t="str">
        <f t="shared" si="0"/>
        <v/>
      </c>
      <c r="H22" s="129" t="str">
        <f>Budget!B14</f>
        <v>kids</v>
      </c>
      <c r="I22" s="147">
        <f t="shared" si="2"/>
        <v>0</v>
      </c>
      <c r="J22" s="148">
        <f>IF(Budget!D14="Yes",(5*Budget!C14)-('YTD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2:15">
      <c r="F23" s="105" t="str">
        <f t="shared" si="0"/>
        <v/>
      </c>
      <c r="H23" s="129" t="str">
        <f>Budget!B15</f>
        <v>Kids Clothing</v>
      </c>
      <c r="I23" s="147">
        <f t="shared" si="2"/>
        <v>0</v>
      </c>
      <c r="J23" s="148">
        <f>IF(Budget!D15="Yes",(5*Budget!C15)-('YTD Analysis'!C14),Budget!C15)</f>
        <v>500</v>
      </c>
      <c r="K23" s="149">
        <f t="shared" si="4"/>
        <v>500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2:15">
      <c r="F24" s="105" t="str">
        <f t="shared" si="0"/>
        <v/>
      </c>
      <c r="H24" s="129" t="str">
        <f>Budget!B16</f>
        <v>Kids Medical</v>
      </c>
      <c r="I24" s="147">
        <f t="shared" si="2"/>
        <v>0</v>
      </c>
      <c r="J24" s="148">
        <f>IF(Budget!D16="Yes",(5*Budget!C16)-('YTD Analysis'!C15),Budget!C16)</f>
        <v>75</v>
      </c>
      <c r="K24" s="149">
        <f t="shared" si="4"/>
        <v>75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2:15">
      <c r="F25" s="105" t="str">
        <f t="shared" si="0"/>
        <v/>
      </c>
      <c r="H25" s="129" t="str">
        <f>Budget!B17</f>
        <v>Medical</v>
      </c>
      <c r="I25" s="147">
        <f t="shared" si="2"/>
        <v>0</v>
      </c>
      <c r="J25" s="148">
        <f>IF(Budget!D17="Yes",(5*Budget!C17)-('YTD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2:15">
      <c r="F26" s="105" t="str">
        <f t="shared" si="0"/>
        <v/>
      </c>
      <c r="H26" s="129" t="str">
        <f>Budget!B18</f>
        <v>Misc</v>
      </c>
      <c r="I26" s="147">
        <f t="shared" si="2"/>
        <v>0</v>
      </c>
      <c r="J26" s="148">
        <f>IF(Budget!D18="Yes",(5*Budget!C18)-('YTD Analysis'!C17),Budget!C18)</f>
        <v>200</v>
      </c>
      <c r="K26" s="149">
        <f t="shared" si="4"/>
        <v>200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2:15">
      <c r="F27" s="105" t="str">
        <f t="shared" si="0"/>
        <v/>
      </c>
      <c r="H27" s="129" t="str">
        <f>Budget!B19</f>
        <v>My Clothing</v>
      </c>
      <c r="I27" s="147">
        <f t="shared" si="2"/>
        <v>0</v>
      </c>
      <c r="J27" s="148">
        <f>IF(Budget!D19="Yes",(5*Budget!C19)-('YTD Analysis'!C18),Budget!C19)</f>
        <v>25</v>
      </c>
      <c r="K27" s="149">
        <f t="shared" si="4"/>
        <v>25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2:15">
      <c r="F28" s="105" t="str">
        <f t="shared" si="0"/>
        <v/>
      </c>
      <c r="H28" s="129" t="str">
        <f>Budget!B20</f>
        <v>Other</v>
      </c>
      <c r="I28" s="147">
        <f t="shared" si="2"/>
        <v>0</v>
      </c>
      <c r="J28" s="148">
        <f>IF(Budget!D20="Yes",(5*Budget!C20)-('YTD Analysis'!C19),Budget!C20)</f>
        <v>0</v>
      </c>
      <c r="K28" s="149">
        <f t="shared" si="4"/>
        <v>0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2:15">
      <c r="F29" s="105" t="str">
        <f t="shared" si="0"/>
        <v/>
      </c>
      <c r="H29" s="129" t="str">
        <f>Budget!B21</f>
        <v>Travel</v>
      </c>
      <c r="I29" s="147">
        <f t="shared" si="2"/>
        <v>0</v>
      </c>
      <c r="J29" s="148">
        <f>IF(Budget!D21="Yes",(5*Budget!C21)-('YTD Analysis'!C20),Budget!C21)</f>
        <v>500</v>
      </c>
      <c r="K29" s="149">
        <f t="shared" si="4"/>
        <v>500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2:15">
      <c r="F30" s="105" t="str">
        <f t="shared" si="0"/>
        <v/>
      </c>
      <c r="H30" s="129" t="str">
        <f>Budget!B22</f>
        <v>Utilities</v>
      </c>
      <c r="I30" s="147">
        <f t="shared" si="2"/>
        <v>0</v>
      </c>
      <c r="J30" s="148">
        <f>IF(Budget!D22="Yes",(5*Budget!C22)-('YTD Analysis'!C21),Budget!C22)</f>
        <v>250</v>
      </c>
      <c r="K30" s="149">
        <f t="shared" si="4"/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2:15">
      <c r="F31" s="105" t="str">
        <f t="shared" si="0"/>
        <v/>
      </c>
      <c r="H31" s="129">
        <f>Budget!B23</f>
        <v>0</v>
      </c>
      <c r="I31" s="147">
        <f t="shared" si="2"/>
        <v>0</v>
      </c>
      <c r="J31" s="148">
        <f>IF(Budget!D23="Yes",(5*Budget!C23)-('YTD Analysis'!C22),Budget!C23)</f>
        <v>0</v>
      </c>
      <c r="K31" s="149">
        <f t="shared" si="4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2:15">
      <c r="F32" s="105" t="str">
        <f t="shared" si="0"/>
        <v/>
      </c>
      <c r="H32" s="129">
        <f>Budget!B24</f>
        <v>0</v>
      </c>
      <c r="I32" s="147">
        <f t="shared" si="2"/>
        <v>0</v>
      </c>
      <c r="J32" s="148">
        <f>IF(Budget!D24="Yes",(5*Budget!C24)-('YTD Analysis'!C23),Budget!C24)</f>
        <v>0</v>
      </c>
      <c r="K32" s="149">
        <f t="shared" si="4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05" t="str">
        <f t="shared" si="0"/>
        <v/>
      </c>
      <c r="H33" s="129">
        <f>Budget!B25</f>
        <v>0</v>
      </c>
      <c r="I33" s="147">
        <f t="shared" si="2"/>
        <v>0</v>
      </c>
      <c r="J33" s="148">
        <f>IF(Budget!D25="Yes",(5*Budget!C25)-('YTD Analysis'!C24),Budget!C25)</f>
        <v>0</v>
      </c>
      <c r="K33" s="149">
        <f t="shared" si="4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05" t="str">
        <f t="shared" si="0"/>
        <v/>
      </c>
      <c r="H34" s="129">
        <f>Budget!B26</f>
        <v>0</v>
      </c>
      <c r="I34" s="147">
        <f t="shared" si="2"/>
        <v>0</v>
      </c>
      <c r="J34" s="148">
        <f>IF(Budget!D26="Yes",(5*Budget!C26)-('YTD Analysis'!C25),Budget!C26)</f>
        <v>0</v>
      </c>
      <c r="K34" s="149">
        <f t="shared" si="4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05" t="str">
        <f t="shared" si="0"/>
        <v/>
      </c>
      <c r="H35" s="129">
        <f>Budget!B27</f>
        <v>0</v>
      </c>
      <c r="I35" s="147">
        <f t="shared" si="2"/>
        <v>0</v>
      </c>
      <c r="J35" s="148">
        <f>IF(Budget!D27="Yes",(5*Budget!C27)-('YTD Analysis'!C26),Budget!C27)</f>
        <v>0</v>
      </c>
      <c r="K35" s="149">
        <f t="shared" si="4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05" t="str">
        <f t="shared" si="0"/>
        <v/>
      </c>
      <c r="H36" s="129">
        <f>Budget!B28</f>
        <v>0</v>
      </c>
      <c r="I36" s="147">
        <f t="shared" si="2"/>
        <v>0</v>
      </c>
      <c r="J36" s="148">
        <f>IF(Budget!D28="Yes",(5*Budget!C28)-('YTD Analysis'!C27),Budget!C28)</f>
        <v>0</v>
      </c>
      <c r="K36" s="149">
        <f t="shared" si="4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05" t="str">
        <f t="shared" si="0"/>
        <v/>
      </c>
      <c r="H37" s="129">
        <f>Budget!B29</f>
        <v>0</v>
      </c>
      <c r="I37" s="147">
        <f t="shared" si="2"/>
        <v>0</v>
      </c>
      <c r="J37" s="148">
        <f>IF(Budget!D29="Yes",(5*Budget!C29)-('YTD Analysis'!C28),Budget!C29)</f>
        <v>0</v>
      </c>
      <c r="K37" s="149">
        <f t="shared" si="4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05" t="str">
        <f t="shared" si="0"/>
        <v/>
      </c>
      <c r="H38" s="129">
        <f>Budget!B30</f>
        <v>0</v>
      </c>
      <c r="I38" s="147">
        <f t="shared" si="2"/>
        <v>0</v>
      </c>
      <c r="J38" s="148">
        <f>IF(Budget!D30="Yes",(5*Budget!C30)-('YTD Analysis'!C29),Budget!C30)</f>
        <v>0</v>
      </c>
      <c r="K38" s="149">
        <f t="shared" si="4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05" t="str">
        <f t="shared" si="0"/>
        <v/>
      </c>
      <c r="H39" s="129">
        <f>Budget!B31</f>
        <v>0</v>
      </c>
      <c r="I39" s="147">
        <f t="shared" si="2"/>
        <v>0</v>
      </c>
      <c r="J39" s="148">
        <f>IF(Budget!D31="Yes",(5*Budget!C31)-('YTD Analysis'!C30),Budget!C31)</f>
        <v>0</v>
      </c>
      <c r="K39" s="149">
        <f t="shared" si="4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05" t="str">
        <f t="shared" si="0"/>
        <v/>
      </c>
      <c r="H40" s="129">
        <f>Budget!B32</f>
        <v>0</v>
      </c>
      <c r="I40" s="147">
        <f t="shared" si="2"/>
        <v>0</v>
      </c>
      <c r="J40" s="148">
        <f>IF(Budget!D32="Yes",(5*Budget!C32)-('YTD Analysis'!C31),Budget!C32)</f>
        <v>0</v>
      </c>
      <c r="K40" s="149">
        <f t="shared" si="4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05" t="str">
        <f t="shared" si="0"/>
        <v/>
      </c>
      <c r="H41" s="129">
        <f>Budget!B33</f>
        <v>0</v>
      </c>
      <c r="I41" s="147">
        <f t="shared" si="2"/>
        <v>0</v>
      </c>
      <c r="J41" s="148">
        <f>IF(Budget!D33="Yes",(5*Budget!C33)-('YTD Analysis'!C32),Budget!C33)</f>
        <v>0</v>
      </c>
      <c r="K41" s="149">
        <f t="shared" si="4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05" t="str">
        <f t="shared" si="0"/>
        <v/>
      </c>
      <c r="H42" s="152" t="s">
        <v>29</v>
      </c>
      <c r="I42" s="153">
        <f>SUM(I12:I41)</f>
        <v>0</v>
      </c>
      <c r="J42" s="145">
        <f>SUM(J12:J41)</f>
        <v>3115</v>
      </c>
      <c r="K42" s="154">
        <f>SUM(K12:K41)</f>
        <v>3115</v>
      </c>
    </row>
    <row r="43" spans="6:15">
      <c r="F43" s="105" t="str">
        <f t="shared" si="0"/>
        <v/>
      </c>
    </row>
    <row r="44" spans="6:15">
      <c r="F44" s="105" t="str">
        <f t="shared" si="0"/>
        <v/>
      </c>
    </row>
    <row r="45" spans="6:15">
      <c r="F45" s="105" t="str">
        <f t="shared" si="0"/>
        <v/>
      </c>
    </row>
    <row r="46" spans="6:15">
      <c r="F46" s="105" t="str">
        <f t="shared" si="0"/>
        <v/>
      </c>
    </row>
    <row r="47" spans="6:15">
      <c r="F47" s="105" t="str">
        <f t="shared" si="0"/>
        <v/>
      </c>
    </row>
    <row r="48" spans="6:15">
      <c r="F48" s="105" t="str">
        <f t="shared" si="0"/>
        <v/>
      </c>
    </row>
    <row r="49" spans="1:14" s="133" customFormat="1">
      <c r="A49" s="104"/>
      <c r="B49" s="122"/>
      <c r="C49" s="105"/>
      <c r="D49" s="106"/>
      <c r="E49" s="103"/>
      <c r="F49" s="105" t="str">
        <f t="shared" si="0"/>
        <v/>
      </c>
      <c r="G49" s="134"/>
      <c r="H49" s="2"/>
      <c r="I49" s="2"/>
      <c r="J49" s="2"/>
      <c r="K49" s="2"/>
      <c r="L49" s="2"/>
      <c r="M49" s="2"/>
      <c r="N49" s="128"/>
    </row>
    <row r="50" spans="1:14" s="133" customFormat="1">
      <c r="A50" s="104"/>
      <c r="B50" s="122"/>
      <c r="C50" s="105"/>
      <c r="D50" s="106"/>
      <c r="E50" s="103"/>
      <c r="F50" s="105" t="str">
        <f t="shared" si="0"/>
        <v/>
      </c>
      <c r="G50" s="134"/>
      <c r="H50" s="2"/>
      <c r="I50" s="2"/>
      <c r="J50" s="2"/>
      <c r="K50" s="2"/>
      <c r="L50" s="2"/>
      <c r="M50" s="2"/>
      <c r="N50" s="128"/>
    </row>
    <row r="51" spans="1:14" s="133" customFormat="1">
      <c r="A51" s="104"/>
      <c r="B51" s="122"/>
      <c r="C51" s="105"/>
      <c r="D51" s="106"/>
      <c r="E51" s="103"/>
      <c r="F51" s="105" t="str">
        <f t="shared" si="0"/>
        <v/>
      </c>
      <c r="G51" s="134"/>
      <c r="H51" s="2"/>
      <c r="I51" s="2"/>
      <c r="J51" s="2"/>
      <c r="K51" s="2"/>
      <c r="L51" s="2"/>
      <c r="M51" s="2"/>
      <c r="N51" s="128"/>
    </row>
    <row r="52" spans="1:14" s="133" customFormat="1">
      <c r="A52" s="104"/>
      <c r="B52" s="122"/>
      <c r="C52" s="105"/>
      <c r="D52" s="106"/>
      <c r="E52" s="103"/>
      <c r="F52" s="105" t="str">
        <f t="shared" si="0"/>
        <v/>
      </c>
      <c r="G52" s="134"/>
      <c r="H52" s="2"/>
      <c r="I52" s="2"/>
      <c r="J52" s="2"/>
      <c r="K52" s="2"/>
      <c r="L52" s="2"/>
      <c r="M52" s="2"/>
      <c r="N52" s="128"/>
    </row>
    <row r="53" spans="1:14" s="133" customFormat="1">
      <c r="A53" s="104"/>
      <c r="B53" s="122"/>
      <c r="C53" s="105"/>
      <c r="D53" s="106"/>
      <c r="E53" s="103"/>
      <c r="F53" s="105" t="str">
        <f t="shared" si="0"/>
        <v/>
      </c>
      <c r="G53" s="134"/>
      <c r="H53" s="2"/>
      <c r="I53" s="2"/>
      <c r="J53" s="2"/>
      <c r="K53" s="2"/>
      <c r="L53" s="2"/>
      <c r="M53" s="2"/>
      <c r="N53" s="128"/>
    </row>
    <row r="54" spans="1:14" s="133" customFormat="1">
      <c r="A54" s="104"/>
      <c r="B54" s="122"/>
      <c r="C54" s="105"/>
      <c r="D54" s="106"/>
      <c r="E54" s="103"/>
      <c r="F54" s="105" t="str">
        <f t="shared" si="0"/>
        <v/>
      </c>
      <c r="G54" s="134"/>
      <c r="H54" s="2"/>
      <c r="I54" s="2"/>
      <c r="J54" s="2"/>
      <c r="K54" s="2"/>
      <c r="L54" s="2"/>
      <c r="M54" s="2"/>
      <c r="N54" s="128"/>
    </row>
    <row r="55" spans="1:14" s="133" customFormat="1">
      <c r="A55" s="104"/>
      <c r="B55" s="122"/>
      <c r="C55" s="105"/>
      <c r="D55" s="106"/>
      <c r="E55" s="103"/>
      <c r="F55" s="105" t="str">
        <f t="shared" si="0"/>
        <v/>
      </c>
      <c r="G55" s="134"/>
      <c r="H55" s="2"/>
      <c r="I55" s="2"/>
      <c r="J55" s="2"/>
      <c r="K55" s="2"/>
      <c r="L55" s="2"/>
      <c r="M55" s="2"/>
      <c r="N55" s="128"/>
    </row>
    <row r="56" spans="1:14" s="133" customFormat="1">
      <c r="A56" s="104"/>
      <c r="B56" s="122"/>
      <c r="C56" s="105"/>
      <c r="D56" s="106"/>
      <c r="E56" s="103"/>
      <c r="F56" s="105" t="str">
        <f t="shared" si="0"/>
        <v/>
      </c>
      <c r="G56" s="134"/>
      <c r="H56" s="2"/>
      <c r="I56" s="2"/>
      <c r="J56" s="2"/>
      <c r="K56" s="2"/>
      <c r="L56" s="2"/>
      <c r="M56" s="2"/>
      <c r="N56" s="128"/>
    </row>
    <row r="57" spans="1:14" s="133" customFormat="1">
      <c r="A57" s="104"/>
      <c r="B57" s="122"/>
      <c r="C57" s="105"/>
      <c r="D57" s="106"/>
      <c r="E57" s="103"/>
      <c r="F57" s="105" t="str">
        <f t="shared" si="0"/>
        <v/>
      </c>
      <c r="G57" s="134"/>
      <c r="H57" s="2"/>
      <c r="I57" s="2"/>
      <c r="J57" s="2"/>
      <c r="K57" s="2"/>
      <c r="L57" s="2"/>
      <c r="M57" s="2"/>
      <c r="N57" s="128"/>
    </row>
    <row r="58" spans="1:14" s="133" customFormat="1">
      <c r="A58" s="104"/>
      <c r="B58" s="122"/>
      <c r="C58" s="105"/>
      <c r="D58" s="106"/>
      <c r="E58" s="103"/>
      <c r="F58" s="105" t="str">
        <f t="shared" si="0"/>
        <v/>
      </c>
      <c r="G58" s="134"/>
      <c r="H58" s="2"/>
      <c r="I58" s="2"/>
      <c r="J58" s="2"/>
      <c r="K58" s="2"/>
      <c r="L58" s="2"/>
      <c r="M58" s="2"/>
      <c r="N58" s="128"/>
    </row>
    <row r="59" spans="1:14" s="133" customFormat="1">
      <c r="A59" s="104"/>
      <c r="B59" s="122"/>
      <c r="C59" s="105"/>
      <c r="D59" s="106"/>
      <c r="E59" s="103"/>
      <c r="F59" s="105" t="str">
        <f t="shared" si="0"/>
        <v/>
      </c>
      <c r="G59" s="134"/>
      <c r="H59" s="2"/>
      <c r="I59" s="2"/>
      <c r="J59" s="2"/>
      <c r="K59" s="2"/>
      <c r="L59" s="2"/>
      <c r="M59" s="2"/>
      <c r="N59" s="128"/>
    </row>
    <row r="60" spans="1:14" s="133" customFormat="1">
      <c r="A60" s="104"/>
      <c r="B60" s="122"/>
      <c r="C60" s="105"/>
      <c r="D60" s="106"/>
      <c r="E60" s="103"/>
      <c r="F60" s="105" t="str">
        <f t="shared" si="0"/>
        <v/>
      </c>
      <c r="G60" s="134"/>
      <c r="H60" s="2"/>
      <c r="I60" s="2"/>
      <c r="J60" s="2"/>
      <c r="K60" s="2"/>
      <c r="L60" s="2"/>
      <c r="M60" s="2"/>
      <c r="N60" s="128"/>
    </row>
    <row r="61" spans="1:14" s="133" customFormat="1">
      <c r="A61" s="104"/>
      <c r="B61" s="122"/>
      <c r="C61" s="105"/>
      <c r="D61" s="106"/>
      <c r="E61" s="103"/>
      <c r="F61" s="105" t="str">
        <f t="shared" si="0"/>
        <v/>
      </c>
      <c r="G61" s="134"/>
      <c r="H61" s="2"/>
      <c r="I61" s="2"/>
      <c r="J61" s="2"/>
      <c r="K61" s="2"/>
      <c r="L61" s="2"/>
      <c r="M61" s="2"/>
      <c r="N61" s="128"/>
    </row>
    <row r="62" spans="1:14" s="133" customFormat="1">
      <c r="A62" s="104"/>
      <c r="B62" s="122"/>
      <c r="C62" s="105"/>
      <c r="D62" s="106"/>
      <c r="E62" s="103"/>
      <c r="F62" s="105" t="str">
        <f t="shared" si="0"/>
        <v/>
      </c>
      <c r="G62" s="134"/>
      <c r="H62" s="2"/>
      <c r="I62" s="2"/>
      <c r="J62" s="2"/>
      <c r="K62" s="2"/>
      <c r="L62" s="2"/>
      <c r="M62" s="2"/>
      <c r="N62" s="128"/>
    </row>
    <row r="63" spans="1:14" s="133" customFormat="1">
      <c r="A63" s="104"/>
      <c r="B63" s="122"/>
      <c r="C63" s="105"/>
      <c r="D63" s="106"/>
      <c r="E63" s="103"/>
      <c r="F63" s="105" t="str">
        <f t="shared" si="0"/>
        <v/>
      </c>
      <c r="G63" s="134"/>
      <c r="H63" s="2"/>
      <c r="I63" s="2"/>
      <c r="J63" s="2"/>
      <c r="K63" s="2"/>
      <c r="L63" s="2"/>
      <c r="M63" s="2"/>
      <c r="N63" s="128"/>
    </row>
    <row r="64" spans="1:14" s="133" customFormat="1">
      <c r="A64" s="104"/>
      <c r="B64" s="122"/>
      <c r="C64" s="105"/>
      <c r="D64" s="106"/>
      <c r="E64" s="103"/>
      <c r="F64" s="105" t="str">
        <f t="shared" si="0"/>
        <v/>
      </c>
      <c r="G64" s="134"/>
      <c r="H64" s="2"/>
      <c r="I64" s="2"/>
      <c r="J64" s="2"/>
      <c r="K64" s="2"/>
      <c r="L64" s="2"/>
      <c r="M64" s="2"/>
      <c r="N64" s="128"/>
    </row>
    <row r="65" spans="1:14" s="133" customFormat="1">
      <c r="A65" s="104"/>
      <c r="B65" s="122"/>
      <c r="C65" s="105"/>
      <c r="D65" s="106"/>
      <c r="E65" s="103"/>
      <c r="F65" s="105" t="str">
        <f t="shared" si="0"/>
        <v/>
      </c>
      <c r="G65" s="134"/>
      <c r="H65" s="2"/>
      <c r="I65" s="2"/>
      <c r="J65" s="2"/>
      <c r="K65" s="2"/>
      <c r="L65" s="2"/>
      <c r="M65" s="2"/>
      <c r="N65" s="128"/>
    </row>
    <row r="66" spans="1:14" s="133" customFormat="1">
      <c r="A66" s="104"/>
      <c r="B66" s="122"/>
      <c r="C66" s="105"/>
      <c r="D66" s="106"/>
      <c r="E66" s="103"/>
      <c r="F66" s="105" t="str">
        <f t="shared" si="0"/>
        <v/>
      </c>
      <c r="G66" s="134"/>
      <c r="H66" s="2"/>
      <c r="I66" s="2"/>
      <c r="J66" s="2"/>
      <c r="K66" s="2"/>
      <c r="L66" s="2"/>
      <c r="M66" s="2"/>
      <c r="N66" s="128"/>
    </row>
    <row r="67" spans="1:14" s="133" customFormat="1">
      <c r="A67" s="104"/>
      <c r="B67" s="122"/>
      <c r="C67" s="105"/>
      <c r="D67" s="106"/>
      <c r="E67" s="103"/>
      <c r="F67" s="105" t="str">
        <f t="shared" ref="F67:F130" si="5">B67&amp;C67</f>
        <v/>
      </c>
      <c r="G67" s="134"/>
      <c r="H67" s="2"/>
      <c r="I67" s="2"/>
      <c r="J67" s="2"/>
      <c r="K67" s="2"/>
      <c r="L67" s="2"/>
      <c r="M67" s="2"/>
      <c r="N67" s="128"/>
    </row>
    <row r="68" spans="1:14" s="133" customFormat="1">
      <c r="A68" s="104"/>
      <c r="B68" s="122"/>
      <c r="C68" s="105"/>
      <c r="D68" s="106"/>
      <c r="E68" s="103"/>
      <c r="F68" s="105" t="str">
        <f t="shared" si="5"/>
        <v/>
      </c>
      <c r="G68" s="134"/>
      <c r="H68" s="2"/>
      <c r="I68" s="2"/>
      <c r="J68" s="2"/>
      <c r="K68" s="2"/>
      <c r="L68" s="2"/>
      <c r="M68" s="2"/>
      <c r="N68" s="128"/>
    </row>
    <row r="69" spans="1:14" s="133" customFormat="1">
      <c r="A69" s="104"/>
      <c r="B69" s="122"/>
      <c r="C69" s="105"/>
      <c r="D69" s="106"/>
      <c r="E69" s="103"/>
      <c r="F69" s="105" t="str">
        <f t="shared" si="5"/>
        <v/>
      </c>
      <c r="G69" s="134"/>
      <c r="H69" s="2"/>
      <c r="I69" s="2"/>
      <c r="J69" s="2"/>
      <c r="K69" s="2"/>
      <c r="L69" s="2"/>
      <c r="M69" s="2"/>
      <c r="N69" s="128"/>
    </row>
    <row r="70" spans="1:14" s="133" customFormat="1">
      <c r="A70" s="104"/>
      <c r="B70" s="122"/>
      <c r="C70" s="105"/>
      <c r="D70" s="106"/>
      <c r="E70" s="103"/>
      <c r="F70" s="105" t="str">
        <f t="shared" si="5"/>
        <v/>
      </c>
      <c r="G70" s="134"/>
      <c r="H70" s="2"/>
      <c r="I70" s="2"/>
      <c r="J70" s="2"/>
      <c r="K70" s="2"/>
      <c r="L70" s="2"/>
      <c r="M70" s="2"/>
      <c r="N70" s="128"/>
    </row>
    <row r="71" spans="1:14" s="133" customFormat="1">
      <c r="A71" s="104"/>
      <c r="B71" s="122"/>
      <c r="C71" s="105"/>
      <c r="D71" s="106"/>
      <c r="E71" s="103"/>
      <c r="F71" s="105" t="str">
        <f t="shared" si="5"/>
        <v/>
      </c>
      <c r="G71" s="134"/>
      <c r="H71" s="2"/>
      <c r="I71" s="2"/>
      <c r="J71" s="2"/>
      <c r="K71" s="2"/>
      <c r="L71" s="2"/>
      <c r="M71" s="2"/>
      <c r="N71" s="128"/>
    </row>
    <row r="72" spans="1:14" s="133" customFormat="1">
      <c r="A72" s="104"/>
      <c r="B72" s="122"/>
      <c r="C72" s="105"/>
      <c r="D72" s="106"/>
      <c r="E72" s="103"/>
      <c r="F72" s="105" t="str">
        <f t="shared" si="5"/>
        <v/>
      </c>
      <c r="G72" s="134"/>
      <c r="H72" s="2"/>
      <c r="I72" s="2"/>
      <c r="J72" s="2"/>
      <c r="K72" s="2"/>
      <c r="L72" s="2"/>
      <c r="M72" s="2"/>
      <c r="N72" s="128"/>
    </row>
    <row r="73" spans="1:14" s="133" customFormat="1">
      <c r="A73" s="104"/>
      <c r="B73" s="122"/>
      <c r="C73" s="105"/>
      <c r="D73" s="106"/>
      <c r="E73" s="103"/>
      <c r="F73" s="105" t="str">
        <f t="shared" si="5"/>
        <v/>
      </c>
      <c r="G73" s="134"/>
      <c r="H73" s="2"/>
      <c r="I73" s="2"/>
      <c r="J73" s="2"/>
      <c r="K73" s="2"/>
      <c r="L73" s="2"/>
      <c r="M73" s="2"/>
      <c r="N73" s="128"/>
    </row>
    <row r="74" spans="1:14" s="133" customFormat="1">
      <c r="A74" s="104"/>
      <c r="B74" s="122"/>
      <c r="C74" s="105"/>
      <c r="D74" s="106"/>
      <c r="E74" s="103"/>
      <c r="F74" s="105" t="str">
        <f t="shared" si="5"/>
        <v/>
      </c>
      <c r="G74" s="134"/>
      <c r="H74" s="2"/>
      <c r="I74" s="2"/>
      <c r="J74" s="2"/>
      <c r="K74" s="2"/>
      <c r="L74" s="2"/>
      <c r="M74" s="2"/>
      <c r="N74" s="128"/>
    </row>
    <row r="75" spans="1:14" s="133" customFormat="1">
      <c r="A75" s="104"/>
      <c r="B75" s="122"/>
      <c r="C75" s="105"/>
      <c r="D75" s="106"/>
      <c r="E75" s="103"/>
      <c r="F75" s="105" t="str">
        <f t="shared" si="5"/>
        <v/>
      </c>
      <c r="G75" s="134"/>
      <c r="H75" s="2"/>
      <c r="I75" s="2"/>
      <c r="J75" s="2"/>
      <c r="K75" s="2"/>
      <c r="L75" s="2"/>
      <c r="M75" s="2"/>
      <c r="N75" s="128"/>
    </row>
    <row r="76" spans="1:14" s="133" customFormat="1">
      <c r="A76" s="104"/>
      <c r="B76" s="122"/>
      <c r="C76" s="105"/>
      <c r="D76" s="106"/>
      <c r="E76" s="103"/>
      <c r="F76" s="105" t="str">
        <f t="shared" si="5"/>
        <v/>
      </c>
      <c r="G76" s="134"/>
      <c r="H76" s="2"/>
      <c r="I76" s="2"/>
      <c r="J76" s="2"/>
      <c r="K76" s="2"/>
      <c r="L76" s="2"/>
      <c r="M76" s="2"/>
      <c r="N76" s="128"/>
    </row>
    <row r="77" spans="1:14" s="133" customFormat="1">
      <c r="A77" s="104"/>
      <c r="B77" s="122"/>
      <c r="C77" s="105"/>
      <c r="D77" s="106"/>
      <c r="E77" s="103"/>
      <c r="F77" s="105" t="str">
        <f t="shared" si="5"/>
        <v/>
      </c>
      <c r="G77" s="134"/>
      <c r="H77" s="2"/>
      <c r="I77" s="2"/>
      <c r="J77" s="2"/>
      <c r="K77" s="2"/>
      <c r="L77" s="2"/>
      <c r="M77" s="2"/>
      <c r="N77" s="128"/>
    </row>
    <row r="78" spans="1:14" s="133" customFormat="1">
      <c r="A78" s="104"/>
      <c r="B78" s="122"/>
      <c r="C78" s="105"/>
      <c r="D78" s="106"/>
      <c r="E78" s="103"/>
      <c r="F78" s="105" t="str">
        <f t="shared" si="5"/>
        <v/>
      </c>
      <c r="G78" s="134"/>
      <c r="H78" s="2"/>
      <c r="I78" s="2"/>
      <c r="J78" s="2"/>
      <c r="K78" s="2"/>
      <c r="L78" s="2"/>
      <c r="M78" s="2"/>
      <c r="N78" s="128"/>
    </row>
    <row r="79" spans="1:14" s="133" customFormat="1">
      <c r="A79" s="104"/>
      <c r="B79" s="122"/>
      <c r="C79" s="105"/>
      <c r="D79" s="106"/>
      <c r="E79" s="103"/>
      <c r="F79" s="105" t="str">
        <f t="shared" si="5"/>
        <v/>
      </c>
      <c r="G79" s="134"/>
      <c r="H79" s="2"/>
      <c r="I79" s="2"/>
      <c r="J79" s="2"/>
      <c r="K79" s="2"/>
      <c r="L79" s="2"/>
      <c r="M79" s="2"/>
      <c r="N79" s="128"/>
    </row>
    <row r="80" spans="1:14" s="133" customFormat="1">
      <c r="A80" s="104"/>
      <c r="B80" s="122"/>
      <c r="C80" s="105"/>
      <c r="D80" s="106"/>
      <c r="E80" s="103"/>
      <c r="F80" s="105" t="str">
        <f t="shared" si="5"/>
        <v/>
      </c>
      <c r="G80" s="134"/>
      <c r="H80" s="2"/>
      <c r="I80" s="2"/>
      <c r="J80" s="2"/>
      <c r="K80" s="2"/>
      <c r="L80" s="2"/>
      <c r="M80" s="2"/>
      <c r="N80" s="128"/>
    </row>
    <row r="81" spans="1:14" s="133" customFormat="1">
      <c r="A81" s="104"/>
      <c r="B81" s="122"/>
      <c r="C81" s="105"/>
      <c r="D81" s="106"/>
      <c r="E81" s="103"/>
      <c r="F81" s="105" t="str">
        <f t="shared" si="5"/>
        <v/>
      </c>
      <c r="G81" s="134"/>
      <c r="H81" s="2"/>
      <c r="I81" s="2"/>
      <c r="J81" s="2"/>
      <c r="K81" s="2"/>
      <c r="L81" s="2"/>
      <c r="M81" s="2"/>
      <c r="N81" s="128"/>
    </row>
    <row r="82" spans="1:14" s="133" customFormat="1">
      <c r="A82" s="104"/>
      <c r="B82" s="122"/>
      <c r="C82" s="105"/>
      <c r="D82" s="106"/>
      <c r="E82" s="103"/>
      <c r="F82" s="105" t="str">
        <f t="shared" si="5"/>
        <v/>
      </c>
      <c r="G82" s="134"/>
      <c r="H82" s="2"/>
      <c r="I82" s="2"/>
      <c r="J82" s="2"/>
      <c r="K82" s="2"/>
      <c r="L82" s="2"/>
      <c r="M82" s="2"/>
      <c r="N82" s="128"/>
    </row>
    <row r="83" spans="1:14" s="133" customFormat="1">
      <c r="A83" s="104"/>
      <c r="B83" s="122"/>
      <c r="C83" s="105"/>
      <c r="D83" s="106"/>
      <c r="E83" s="103"/>
      <c r="F83" s="105" t="str">
        <f t="shared" si="5"/>
        <v/>
      </c>
      <c r="G83" s="134"/>
      <c r="H83" s="2"/>
      <c r="I83" s="2"/>
      <c r="J83" s="2"/>
      <c r="K83" s="2"/>
      <c r="L83" s="2"/>
      <c r="M83" s="2"/>
      <c r="N83" s="128"/>
    </row>
    <row r="84" spans="1:14" s="133" customFormat="1">
      <c r="A84" s="104"/>
      <c r="B84" s="122"/>
      <c r="C84" s="105"/>
      <c r="D84" s="106"/>
      <c r="E84" s="103"/>
      <c r="F84" s="105" t="str">
        <f t="shared" si="5"/>
        <v/>
      </c>
      <c r="G84" s="134"/>
      <c r="H84" s="2"/>
      <c r="I84" s="2"/>
      <c r="J84" s="2"/>
      <c r="K84" s="2"/>
      <c r="L84" s="2"/>
      <c r="M84" s="2"/>
      <c r="N84" s="128"/>
    </row>
    <row r="85" spans="1:14" s="133" customFormat="1">
      <c r="A85" s="104"/>
      <c r="B85" s="122"/>
      <c r="C85" s="105"/>
      <c r="D85" s="106"/>
      <c r="E85" s="103"/>
      <c r="F85" s="105" t="str">
        <f t="shared" si="5"/>
        <v/>
      </c>
      <c r="G85" s="134"/>
      <c r="H85" s="2"/>
      <c r="I85" s="2"/>
      <c r="J85" s="2"/>
      <c r="K85" s="2"/>
      <c r="L85" s="2"/>
      <c r="M85" s="2"/>
      <c r="N85" s="128"/>
    </row>
    <row r="86" spans="1:14" s="133" customFormat="1">
      <c r="A86" s="104"/>
      <c r="B86" s="122"/>
      <c r="C86" s="105"/>
      <c r="D86" s="106"/>
      <c r="E86" s="103"/>
      <c r="F86" s="105" t="str">
        <f t="shared" si="5"/>
        <v/>
      </c>
      <c r="G86" s="134"/>
      <c r="H86" s="2"/>
      <c r="I86" s="2"/>
      <c r="J86" s="2"/>
      <c r="K86" s="2"/>
      <c r="L86" s="2"/>
      <c r="M86" s="2"/>
      <c r="N86" s="128"/>
    </row>
    <row r="87" spans="1:14" s="133" customFormat="1">
      <c r="A87" s="104"/>
      <c r="B87" s="122"/>
      <c r="C87" s="105"/>
      <c r="D87" s="106"/>
      <c r="E87" s="103"/>
      <c r="F87" s="105" t="str">
        <f t="shared" si="5"/>
        <v/>
      </c>
      <c r="G87" s="134"/>
      <c r="H87" s="2"/>
      <c r="I87" s="2"/>
      <c r="J87" s="2"/>
      <c r="K87" s="2"/>
      <c r="L87" s="2"/>
      <c r="M87" s="2"/>
      <c r="N87" s="128"/>
    </row>
    <row r="88" spans="1:14" s="133" customFormat="1">
      <c r="A88" s="104"/>
      <c r="B88" s="122"/>
      <c r="C88" s="105"/>
      <c r="D88" s="106"/>
      <c r="E88" s="103"/>
      <c r="F88" s="105" t="str">
        <f t="shared" si="5"/>
        <v/>
      </c>
      <c r="G88" s="134"/>
      <c r="H88" s="2"/>
      <c r="I88" s="2"/>
      <c r="J88" s="2"/>
      <c r="K88" s="2"/>
      <c r="L88" s="2"/>
      <c r="M88" s="2"/>
      <c r="N88" s="128"/>
    </row>
    <row r="89" spans="1:14" s="133" customFormat="1">
      <c r="A89" s="104"/>
      <c r="B89" s="122"/>
      <c r="C89" s="105"/>
      <c r="D89" s="106"/>
      <c r="E89" s="103"/>
      <c r="F89" s="105" t="str">
        <f t="shared" si="5"/>
        <v/>
      </c>
      <c r="G89" s="134"/>
      <c r="H89" s="2"/>
      <c r="I89" s="2"/>
      <c r="J89" s="2"/>
      <c r="K89" s="2"/>
      <c r="L89" s="2"/>
      <c r="M89" s="2"/>
      <c r="N89" s="128"/>
    </row>
    <row r="90" spans="1:14" s="133" customFormat="1">
      <c r="A90" s="104"/>
      <c r="B90" s="122"/>
      <c r="C90" s="105"/>
      <c r="D90" s="106"/>
      <c r="E90" s="103"/>
      <c r="F90" s="105" t="str">
        <f t="shared" si="5"/>
        <v/>
      </c>
      <c r="G90" s="134"/>
      <c r="H90" s="2"/>
      <c r="I90" s="2"/>
      <c r="J90" s="2"/>
      <c r="K90" s="2"/>
      <c r="L90" s="2"/>
      <c r="M90" s="2"/>
      <c r="N90" s="128"/>
    </row>
    <row r="91" spans="1:14" s="133" customFormat="1">
      <c r="A91" s="104"/>
      <c r="B91" s="122"/>
      <c r="C91" s="105"/>
      <c r="D91" s="106"/>
      <c r="E91" s="103"/>
      <c r="F91" s="105" t="str">
        <f t="shared" si="5"/>
        <v/>
      </c>
      <c r="G91" s="134"/>
      <c r="H91" s="2"/>
      <c r="I91" s="2"/>
      <c r="J91" s="2"/>
      <c r="K91" s="2"/>
      <c r="L91" s="2"/>
      <c r="M91" s="2"/>
      <c r="N91" s="128"/>
    </row>
    <row r="92" spans="1:14" s="133" customFormat="1">
      <c r="A92" s="104"/>
      <c r="B92" s="122"/>
      <c r="C92" s="105"/>
      <c r="D92" s="106"/>
      <c r="E92" s="103"/>
      <c r="F92" s="105" t="str">
        <f t="shared" si="5"/>
        <v/>
      </c>
      <c r="G92" s="134"/>
      <c r="H92" s="2"/>
      <c r="I92" s="2"/>
      <c r="J92" s="2"/>
      <c r="K92" s="2"/>
      <c r="L92" s="2"/>
      <c r="M92" s="2"/>
      <c r="N92" s="128"/>
    </row>
    <row r="93" spans="1:14" s="133" customFormat="1">
      <c r="A93" s="104"/>
      <c r="B93" s="122"/>
      <c r="C93" s="105"/>
      <c r="D93" s="106"/>
      <c r="E93" s="103"/>
      <c r="F93" s="105" t="str">
        <f t="shared" si="5"/>
        <v/>
      </c>
      <c r="G93" s="134"/>
      <c r="H93" s="2"/>
      <c r="I93" s="2"/>
      <c r="J93" s="2"/>
      <c r="K93" s="2"/>
      <c r="L93" s="2"/>
      <c r="M93" s="2"/>
      <c r="N93" s="128"/>
    </row>
    <row r="94" spans="1:14" s="133" customFormat="1">
      <c r="A94" s="104"/>
      <c r="B94" s="122"/>
      <c r="C94" s="105"/>
      <c r="D94" s="106"/>
      <c r="E94" s="103"/>
      <c r="F94" s="105" t="str">
        <f t="shared" si="5"/>
        <v/>
      </c>
      <c r="G94" s="134"/>
      <c r="H94" s="2"/>
      <c r="I94" s="2"/>
      <c r="J94" s="2"/>
      <c r="K94" s="2"/>
      <c r="L94" s="2"/>
      <c r="M94" s="2"/>
      <c r="N94" s="128"/>
    </row>
    <row r="95" spans="1:14" s="133" customFormat="1">
      <c r="A95" s="104"/>
      <c r="B95" s="122"/>
      <c r="C95" s="105"/>
      <c r="D95" s="106"/>
      <c r="E95" s="103"/>
      <c r="F95" s="105" t="str">
        <f t="shared" si="5"/>
        <v/>
      </c>
      <c r="G95" s="134"/>
      <c r="H95" s="2"/>
      <c r="I95" s="2"/>
      <c r="J95" s="2"/>
      <c r="K95" s="2"/>
      <c r="L95" s="2"/>
      <c r="M95" s="2"/>
      <c r="N95" s="128"/>
    </row>
    <row r="96" spans="1:14" s="133" customFormat="1">
      <c r="A96" s="104"/>
      <c r="B96" s="122"/>
      <c r="C96" s="105"/>
      <c r="D96" s="106"/>
      <c r="E96" s="103"/>
      <c r="F96" s="105" t="str">
        <f t="shared" si="5"/>
        <v/>
      </c>
      <c r="G96" s="134"/>
      <c r="H96" s="2"/>
      <c r="I96" s="2"/>
      <c r="J96" s="2"/>
      <c r="K96" s="2"/>
      <c r="L96" s="2"/>
      <c r="M96" s="2"/>
      <c r="N96" s="128"/>
    </row>
    <row r="97" spans="1:14" s="133" customFormat="1">
      <c r="A97" s="104"/>
      <c r="B97" s="122"/>
      <c r="C97" s="105"/>
      <c r="D97" s="106"/>
      <c r="E97" s="103"/>
      <c r="F97" s="105" t="str">
        <f t="shared" si="5"/>
        <v/>
      </c>
      <c r="G97" s="134"/>
      <c r="H97" s="2"/>
      <c r="I97" s="2"/>
      <c r="J97" s="2"/>
      <c r="K97" s="2"/>
      <c r="L97" s="2"/>
      <c r="M97" s="2"/>
      <c r="N97" s="128"/>
    </row>
    <row r="98" spans="1:14" s="133" customFormat="1">
      <c r="A98" s="104"/>
      <c r="B98" s="122"/>
      <c r="C98" s="105"/>
      <c r="D98" s="106"/>
      <c r="E98" s="103"/>
      <c r="F98" s="105" t="str">
        <f t="shared" si="5"/>
        <v/>
      </c>
      <c r="G98" s="134"/>
      <c r="H98" s="2"/>
      <c r="I98" s="2"/>
      <c r="J98" s="2"/>
      <c r="K98" s="2"/>
      <c r="L98" s="2"/>
      <c r="M98" s="2"/>
      <c r="N98" s="128"/>
    </row>
    <row r="99" spans="1:14" s="133" customFormat="1">
      <c r="A99" s="104"/>
      <c r="B99" s="122"/>
      <c r="C99" s="105"/>
      <c r="D99" s="106"/>
      <c r="E99" s="103"/>
      <c r="F99" s="105" t="str">
        <f t="shared" si="5"/>
        <v/>
      </c>
      <c r="G99" s="134"/>
      <c r="H99" s="2"/>
      <c r="I99" s="2"/>
      <c r="J99" s="2"/>
      <c r="K99" s="2"/>
      <c r="L99" s="2"/>
      <c r="M99" s="2"/>
      <c r="N99" s="128"/>
    </row>
    <row r="100" spans="1:14" s="133" customFormat="1">
      <c r="A100" s="104"/>
      <c r="B100" s="122"/>
      <c r="C100" s="105"/>
      <c r="D100" s="106"/>
      <c r="E100" s="103"/>
      <c r="F100" s="105" t="str">
        <f t="shared" si="5"/>
        <v/>
      </c>
      <c r="G100" s="134"/>
      <c r="H100" s="2"/>
      <c r="I100" s="2"/>
      <c r="J100" s="2"/>
      <c r="K100" s="2"/>
      <c r="L100" s="2"/>
      <c r="M100" s="2"/>
      <c r="N100" s="128"/>
    </row>
    <row r="101" spans="1:14" s="133" customFormat="1">
      <c r="A101" s="104"/>
      <c r="B101" s="122"/>
      <c r="C101" s="105"/>
      <c r="D101" s="106"/>
      <c r="E101" s="103"/>
      <c r="F101" s="105" t="str">
        <f t="shared" si="5"/>
        <v/>
      </c>
      <c r="G101" s="134"/>
      <c r="H101" s="2"/>
      <c r="I101" s="2"/>
      <c r="J101" s="2"/>
      <c r="K101" s="2"/>
      <c r="L101" s="2"/>
      <c r="M101" s="2"/>
      <c r="N101" s="128"/>
    </row>
    <row r="102" spans="1:14" s="133" customFormat="1">
      <c r="A102" s="104"/>
      <c r="B102" s="122"/>
      <c r="C102" s="105"/>
      <c r="D102" s="106"/>
      <c r="E102" s="103"/>
      <c r="F102" s="105" t="str">
        <f t="shared" si="5"/>
        <v/>
      </c>
      <c r="G102" s="134"/>
      <c r="H102" s="2"/>
      <c r="I102" s="2"/>
      <c r="J102" s="2"/>
      <c r="K102" s="2"/>
      <c r="L102" s="2"/>
      <c r="M102" s="2"/>
      <c r="N102" s="128"/>
    </row>
    <row r="103" spans="1:14" s="133" customFormat="1">
      <c r="A103" s="104"/>
      <c r="B103" s="122"/>
      <c r="C103" s="105"/>
      <c r="D103" s="106"/>
      <c r="E103" s="103"/>
      <c r="F103" s="105" t="str">
        <f t="shared" si="5"/>
        <v/>
      </c>
      <c r="G103" s="134"/>
      <c r="H103" s="2"/>
      <c r="I103" s="2"/>
      <c r="J103" s="2"/>
      <c r="K103" s="2"/>
      <c r="L103" s="2"/>
      <c r="M103" s="2"/>
      <c r="N103" s="128"/>
    </row>
    <row r="104" spans="1:14" s="133" customFormat="1">
      <c r="A104" s="104"/>
      <c r="B104" s="122"/>
      <c r="C104" s="105"/>
      <c r="D104" s="106"/>
      <c r="E104" s="103"/>
      <c r="F104" s="105" t="str">
        <f t="shared" si="5"/>
        <v/>
      </c>
      <c r="G104" s="134"/>
      <c r="H104" s="2"/>
      <c r="I104" s="2"/>
      <c r="J104" s="2"/>
      <c r="K104" s="2"/>
      <c r="L104" s="2"/>
      <c r="M104" s="2"/>
      <c r="N104" s="128"/>
    </row>
    <row r="105" spans="1:14" s="133" customFormat="1">
      <c r="A105" s="104"/>
      <c r="B105" s="122"/>
      <c r="C105" s="105"/>
      <c r="D105" s="106"/>
      <c r="E105" s="103"/>
      <c r="F105" s="105" t="str">
        <f t="shared" si="5"/>
        <v/>
      </c>
      <c r="G105" s="134"/>
      <c r="H105" s="2"/>
      <c r="I105" s="2"/>
      <c r="J105" s="2"/>
      <c r="K105" s="2"/>
      <c r="L105" s="2"/>
      <c r="M105" s="2"/>
      <c r="N105" s="128"/>
    </row>
    <row r="106" spans="1:14" s="133" customFormat="1">
      <c r="A106" s="104"/>
      <c r="B106" s="122"/>
      <c r="C106" s="105"/>
      <c r="D106" s="106"/>
      <c r="E106" s="103"/>
      <c r="F106" s="105" t="str">
        <f t="shared" si="5"/>
        <v/>
      </c>
      <c r="G106" s="134"/>
      <c r="H106" s="2"/>
      <c r="I106" s="2"/>
      <c r="J106" s="2"/>
      <c r="K106" s="2"/>
      <c r="L106" s="2"/>
      <c r="M106" s="2"/>
      <c r="N106" s="128"/>
    </row>
    <row r="107" spans="1:14" s="133" customFormat="1">
      <c r="A107" s="104"/>
      <c r="B107" s="122"/>
      <c r="C107" s="105"/>
      <c r="D107" s="106"/>
      <c r="E107" s="103"/>
      <c r="F107" s="105" t="str">
        <f t="shared" si="5"/>
        <v/>
      </c>
      <c r="G107" s="134"/>
      <c r="H107" s="2"/>
      <c r="I107" s="2"/>
      <c r="J107" s="2"/>
      <c r="K107" s="2"/>
      <c r="L107" s="2"/>
      <c r="M107" s="2"/>
      <c r="N107" s="128"/>
    </row>
    <row r="108" spans="1:14" s="133" customFormat="1">
      <c r="A108" s="104"/>
      <c r="B108" s="122"/>
      <c r="C108" s="105"/>
      <c r="D108" s="106"/>
      <c r="E108" s="103"/>
      <c r="F108" s="105" t="str">
        <f t="shared" si="5"/>
        <v/>
      </c>
      <c r="G108" s="134"/>
      <c r="H108" s="2"/>
      <c r="I108" s="2"/>
      <c r="J108" s="2"/>
      <c r="K108" s="2"/>
      <c r="L108" s="2"/>
      <c r="M108" s="2"/>
      <c r="N108" s="128"/>
    </row>
    <row r="109" spans="1:14" s="133" customFormat="1">
      <c r="A109" s="104"/>
      <c r="B109" s="122"/>
      <c r="C109" s="105"/>
      <c r="D109" s="106"/>
      <c r="E109" s="103"/>
      <c r="F109" s="105" t="str">
        <f t="shared" si="5"/>
        <v/>
      </c>
      <c r="G109" s="134"/>
      <c r="H109" s="2"/>
      <c r="I109" s="2"/>
      <c r="J109" s="2"/>
      <c r="K109" s="2"/>
      <c r="L109" s="2"/>
      <c r="M109" s="2"/>
      <c r="N109" s="128"/>
    </row>
    <row r="110" spans="1:14" s="133" customFormat="1">
      <c r="A110" s="104"/>
      <c r="B110" s="122"/>
      <c r="C110" s="105"/>
      <c r="D110" s="106"/>
      <c r="E110" s="103"/>
      <c r="F110" s="105" t="str">
        <f t="shared" si="5"/>
        <v/>
      </c>
      <c r="G110" s="134"/>
      <c r="H110" s="2"/>
      <c r="I110" s="2"/>
      <c r="J110" s="2"/>
      <c r="K110" s="2"/>
      <c r="L110" s="2"/>
      <c r="M110" s="2"/>
      <c r="N110" s="128"/>
    </row>
    <row r="111" spans="1:14" s="133" customFormat="1">
      <c r="A111" s="104"/>
      <c r="B111" s="122"/>
      <c r="C111" s="105"/>
      <c r="D111" s="106"/>
      <c r="E111" s="103"/>
      <c r="F111" s="105" t="str">
        <f t="shared" si="5"/>
        <v/>
      </c>
      <c r="G111" s="134"/>
      <c r="H111" s="2"/>
      <c r="I111" s="2"/>
      <c r="J111" s="2"/>
      <c r="K111" s="2"/>
      <c r="L111" s="2"/>
      <c r="M111" s="2"/>
      <c r="N111" s="128"/>
    </row>
    <row r="112" spans="1:14" s="133" customFormat="1">
      <c r="A112" s="104"/>
      <c r="B112" s="122"/>
      <c r="C112" s="105"/>
      <c r="D112" s="106"/>
      <c r="E112" s="103"/>
      <c r="F112" s="105" t="str">
        <f t="shared" si="5"/>
        <v/>
      </c>
      <c r="G112" s="134"/>
      <c r="H112" s="2"/>
      <c r="I112" s="2"/>
      <c r="J112" s="2"/>
      <c r="K112" s="2"/>
      <c r="L112" s="2"/>
      <c r="M112" s="2"/>
      <c r="N112" s="128"/>
    </row>
    <row r="113" spans="1:14" s="133" customFormat="1">
      <c r="A113" s="104"/>
      <c r="B113" s="122"/>
      <c r="C113" s="105"/>
      <c r="D113" s="106"/>
      <c r="E113" s="103"/>
      <c r="F113" s="105" t="str">
        <f t="shared" si="5"/>
        <v/>
      </c>
      <c r="G113" s="134"/>
      <c r="H113" s="2"/>
      <c r="I113" s="2"/>
      <c r="J113" s="2"/>
      <c r="K113" s="2"/>
      <c r="L113" s="2"/>
      <c r="M113" s="2"/>
      <c r="N113" s="128"/>
    </row>
    <row r="114" spans="1:14" s="133" customFormat="1">
      <c r="A114" s="104"/>
      <c r="B114" s="122"/>
      <c r="C114" s="105"/>
      <c r="D114" s="106"/>
      <c r="E114" s="103"/>
      <c r="F114" s="105" t="str">
        <f t="shared" si="5"/>
        <v/>
      </c>
      <c r="G114" s="134"/>
      <c r="H114" s="2"/>
      <c r="I114" s="2"/>
      <c r="J114" s="2"/>
      <c r="K114" s="2"/>
      <c r="L114" s="2"/>
      <c r="M114" s="2"/>
      <c r="N114" s="128"/>
    </row>
    <row r="115" spans="1:14" s="133" customFormat="1">
      <c r="A115" s="104"/>
      <c r="B115" s="122"/>
      <c r="C115" s="105"/>
      <c r="D115" s="106"/>
      <c r="E115" s="103"/>
      <c r="F115" s="105" t="str">
        <f t="shared" si="5"/>
        <v/>
      </c>
      <c r="G115" s="134"/>
      <c r="H115" s="2"/>
      <c r="I115" s="2"/>
      <c r="J115" s="2"/>
      <c r="K115" s="2"/>
      <c r="L115" s="2"/>
      <c r="M115" s="2"/>
      <c r="N115" s="128"/>
    </row>
    <row r="116" spans="1:14" s="133" customFormat="1">
      <c r="A116" s="104"/>
      <c r="B116" s="122"/>
      <c r="C116" s="105"/>
      <c r="D116" s="106"/>
      <c r="E116" s="103"/>
      <c r="F116" s="105" t="str">
        <f t="shared" si="5"/>
        <v/>
      </c>
      <c r="G116" s="134"/>
      <c r="H116" s="2"/>
      <c r="I116" s="2"/>
      <c r="J116" s="2"/>
      <c r="K116" s="2"/>
      <c r="L116" s="2"/>
      <c r="M116" s="2"/>
      <c r="N116" s="128"/>
    </row>
    <row r="117" spans="1:14" s="133" customFormat="1">
      <c r="A117" s="104"/>
      <c r="B117" s="122"/>
      <c r="C117" s="105"/>
      <c r="D117" s="106"/>
      <c r="E117" s="103"/>
      <c r="F117" s="105" t="str">
        <f t="shared" si="5"/>
        <v/>
      </c>
      <c r="G117" s="134"/>
      <c r="H117" s="2"/>
      <c r="I117" s="2"/>
      <c r="J117" s="2"/>
      <c r="K117" s="2"/>
      <c r="L117" s="2"/>
      <c r="M117" s="2"/>
      <c r="N117" s="128"/>
    </row>
    <row r="118" spans="1:14" s="133" customFormat="1">
      <c r="A118" s="104"/>
      <c r="B118" s="122"/>
      <c r="C118" s="105"/>
      <c r="D118" s="106"/>
      <c r="E118" s="103"/>
      <c r="F118" s="105" t="str">
        <f t="shared" si="5"/>
        <v/>
      </c>
      <c r="G118" s="134"/>
      <c r="H118" s="2"/>
      <c r="I118" s="2"/>
      <c r="J118" s="2"/>
      <c r="K118" s="2"/>
      <c r="L118" s="2"/>
      <c r="M118" s="2"/>
      <c r="N118" s="128"/>
    </row>
    <row r="119" spans="1:14" s="133" customFormat="1">
      <c r="A119" s="104"/>
      <c r="B119" s="122"/>
      <c r="C119" s="105"/>
      <c r="D119" s="106"/>
      <c r="E119" s="103"/>
      <c r="F119" s="105" t="str">
        <f t="shared" si="5"/>
        <v/>
      </c>
      <c r="G119" s="134"/>
      <c r="H119" s="2"/>
      <c r="I119" s="2"/>
      <c r="J119" s="2"/>
      <c r="K119" s="2"/>
      <c r="L119" s="2"/>
      <c r="M119" s="2"/>
      <c r="N119" s="128"/>
    </row>
    <row r="120" spans="1:14" s="133" customFormat="1">
      <c r="A120" s="104"/>
      <c r="B120" s="122"/>
      <c r="C120" s="105"/>
      <c r="D120" s="106"/>
      <c r="E120" s="103"/>
      <c r="F120" s="105" t="str">
        <f t="shared" si="5"/>
        <v/>
      </c>
      <c r="G120" s="134"/>
      <c r="H120" s="2"/>
      <c r="I120" s="2"/>
      <c r="J120" s="2"/>
      <c r="K120" s="2"/>
      <c r="L120" s="2"/>
      <c r="M120" s="2"/>
      <c r="N120" s="128"/>
    </row>
    <row r="121" spans="1:14" s="133" customFormat="1">
      <c r="A121" s="104"/>
      <c r="B121" s="122"/>
      <c r="C121" s="105"/>
      <c r="D121" s="106"/>
      <c r="E121" s="103"/>
      <c r="F121" s="105" t="str">
        <f t="shared" si="5"/>
        <v/>
      </c>
      <c r="G121" s="134"/>
      <c r="H121" s="2"/>
      <c r="I121" s="2"/>
      <c r="J121" s="2"/>
      <c r="K121" s="2"/>
      <c r="L121" s="2"/>
      <c r="M121" s="2"/>
      <c r="N121" s="128"/>
    </row>
    <row r="122" spans="1:14" s="133" customFormat="1">
      <c r="A122" s="104"/>
      <c r="B122" s="122"/>
      <c r="C122" s="105"/>
      <c r="D122" s="106"/>
      <c r="E122" s="103"/>
      <c r="F122" s="105" t="str">
        <f t="shared" si="5"/>
        <v/>
      </c>
      <c r="G122" s="134"/>
      <c r="H122" s="2"/>
      <c r="I122" s="2"/>
      <c r="J122" s="2"/>
      <c r="K122" s="2"/>
      <c r="L122" s="2"/>
      <c r="M122" s="2"/>
      <c r="N122" s="128"/>
    </row>
    <row r="123" spans="1:14" s="133" customFormat="1">
      <c r="A123" s="104"/>
      <c r="B123" s="122"/>
      <c r="C123" s="105"/>
      <c r="D123" s="106"/>
      <c r="E123" s="103"/>
      <c r="F123" s="105" t="str">
        <f t="shared" si="5"/>
        <v/>
      </c>
      <c r="G123" s="134"/>
      <c r="H123" s="2"/>
      <c r="I123" s="2"/>
      <c r="J123" s="2"/>
      <c r="K123" s="2"/>
      <c r="L123" s="2"/>
      <c r="M123" s="2"/>
      <c r="N123" s="128"/>
    </row>
    <row r="124" spans="1:14" s="133" customFormat="1">
      <c r="A124" s="104"/>
      <c r="B124" s="122"/>
      <c r="C124" s="105"/>
      <c r="D124" s="106"/>
      <c r="E124" s="103"/>
      <c r="F124" s="105" t="str">
        <f t="shared" si="5"/>
        <v/>
      </c>
      <c r="G124" s="134"/>
      <c r="H124" s="2"/>
      <c r="I124" s="2"/>
      <c r="J124" s="2"/>
      <c r="K124" s="2"/>
      <c r="L124" s="2"/>
      <c r="M124" s="2"/>
      <c r="N124" s="128"/>
    </row>
    <row r="125" spans="1:14" s="133" customFormat="1">
      <c r="A125" s="104"/>
      <c r="B125" s="122"/>
      <c r="C125" s="105"/>
      <c r="D125" s="106"/>
      <c r="E125" s="103"/>
      <c r="F125" s="105" t="str">
        <f t="shared" si="5"/>
        <v/>
      </c>
      <c r="G125" s="134"/>
      <c r="H125" s="2"/>
      <c r="I125" s="2"/>
      <c r="J125" s="2"/>
      <c r="K125" s="2"/>
      <c r="L125" s="2"/>
      <c r="M125" s="2"/>
      <c r="N125" s="128"/>
    </row>
    <row r="126" spans="1:14" s="133" customFormat="1">
      <c r="A126" s="104"/>
      <c r="B126" s="122"/>
      <c r="C126" s="105"/>
      <c r="D126" s="106"/>
      <c r="E126" s="103"/>
      <c r="F126" s="105" t="str">
        <f t="shared" si="5"/>
        <v/>
      </c>
      <c r="G126" s="134"/>
      <c r="H126" s="2"/>
      <c r="I126" s="2"/>
      <c r="J126" s="2"/>
      <c r="K126" s="2"/>
      <c r="L126" s="2"/>
      <c r="M126" s="2"/>
      <c r="N126" s="128"/>
    </row>
    <row r="127" spans="1:14" s="133" customFormat="1">
      <c r="A127" s="104"/>
      <c r="B127" s="122"/>
      <c r="C127" s="105"/>
      <c r="D127" s="106"/>
      <c r="E127" s="103"/>
      <c r="F127" s="105" t="str">
        <f t="shared" si="5"/>
        <v/>
      </c>
      <c r="G127" s="134"/>
      <c r="H127" s="2"/>
      <c r="I127" s="2"/>
      <c r="J127" s="2"/>
      <c r="K127" s="2"/>
      <c r="L127" s="2"/>
      <c r="M127" s="2"/>
      <c r="N127" s="128"/>
    </row>
    <row r="128" spans="1:14" s="133" customFormat="1">
      <c r="A128" s="104"/>
      <c r="B128" s="122"/>
      <c r="C128" s="105"/>
      <c r="D128" s="106"/>
      <c r="E128" s="103"/>
      <c r="F128" s="105" t="str">
        <f t="shared" si="5"/>
        <v/>
      </c>
      <c r="G128" s="134"/>
      <c r="H128" s="2"/>
      <c r="I128" s="2"/>
      <c r="J128" s="2"/>
      <c r="K128" s="2"/>
      <c r="L128" s="2"/>
      <c r="M128" s="2"/>
      <c r="N128" s="128"/>
    </row>
    <row r="129" spans="1:14" s="133" customFormat="1">
      <c r="A129" s="104"/>
      <c r="B129" s="122"/>
      <c r="C129" s="105"/>
      <c r="D129" s="106"/>
      <c r="E129" s="103"/>
      <c r="F129" s="105" t="str">
        <f t="shared" si="5"/>
        <v/>
      </c>
      <c r="G129" s="134"/>
      <c r="H129" s="2"/>
      <c r="I129" s="2"/>
      <c r="J129" s="2"/>
      <c r="K129" s="2"/>
      <c r="L129" s="2"/>
      <c r="M129" s="2"/>
      <c r="N129" s="128"/>
    </row>
    <row r="130" spans="1:14" s="133" customFormat="1">
      <c r="A130" s="104"/>
      <c r="B130" s="122"/>
      <c r="C130" s="105"/>
      <c r="D130" s="106"/>
      <c r="E130" s="103"/>
      <c r="F130" s="105" t="str">
        <f t="shared" si="5"/>
        <v/>
      </c>
      <c r="G130" s="134"/>
      <c r="H130" s="2"/>
      <c r="I130" s="2"/>
      <c r="J130" s="2"/>
      <c r="K130" s="2"/>
      <c r="L130" s="2"/>
      <c r="M130" s="2"/>
      <c r="N130" s="128"/>
    </row>
    <row r="131" spans="1:14" s="133" customFormat="1">
      <c r="A131" s="104"/>
      <c r="B131" s="122"/>
      <c r="C131" s="105"/>
      <c r="D131" s="106"/>
      <c r="E131" s="103"/>
      <c r="F131" s="105" t="str">
        <f t="shared" ref="F131:F194" si="6">B131&amp;C131</f>
        <v/>
      </c>
      <c r="G131" s="134"/>
      <c r="H131" s="2"/>
      <c r="I131" s="2"/>
      <c r="J131" s="2"/>
      <c r="K131" s="2"/>
      <c r="L131" s="2"/>
      <c r="M131" s="2"/>
      <c r="N131" s="128"/>
    </row>
    <row r="132" spans="1:14" s="133" customFormat="1">
      <c r="A132" s="104"/>
      <c r="B132" s="122"/>
      <c r="C132" s="105"/>
      <c r="D132" s="106"/>
      <c r="E132" s="103"/>
      <c r="F132" s="105" t="str">
        <f t="shared" si="6"/>
        <v/>
      </c>
      <c r="G132" s="134"/>
      <c r="H132" s="2"/>
      <c r="I132" s="2"/>
      <c r="J132" s="2"/>
      <c r="K132" s="2"/>
      <c r="L132" s="2"/>
      <c r="M132" s="2"/>
      <c r="N132" s="128"/>
    </row>
    <row r="133" spans="1:14" s="133" customFormat="1">
      <c r="A133" s="104"/>
      <c r="B133" s="122"/>
      <c r="C133" s="105"/>
      <c r="D133" s="106"/>
      <c r="E133" s="103"/>
      <c r="F133" s="105" t="str">
        <f t="shared" si="6"/>
        <v/>
      </c>
      <c r="G133" s="134"/>
      <c r="H133" s="2"/>
      <c r="I133" s="2"/>
      <c r="J133" s="2"/>
      <c r="K133" s="2"/>
      <c r="L133" s="2"/>
      <c r="M133" s="2"/>
      <c r="N133" s="128"/>
    </row>
    <row r="134" spans="1:14" s="133" customFormat="1">
      <c r="A134" s="104"/>
      <c r="B134" s="122"/>
      <c r="C134" s="105"/>
      <c r="D134" s="106"/>
      <c r="E134" s="103"/>
      <c r="F134" s="105" t="str">
        <f t="shared" si="6"/>
        <v/>
      </c>
      <c r="G134" s="134"/>
      <c r="H134" s="2"/>
      <c r="I134" s="2"/>
      <c r="J134" s="2"/>
      <c r="K134" s="2"/>
      <c r="L134" s="2"/>
      <c r="M134" s="2"/>
      <c r="N134" s="128"/>
    </row>
    <row r="135" spans="1:14" s="133" customFormat="1">
      <c r="A135" s="104"/>
      <c r="B135" s="122"/>
      <c r="C135" s="105"/>
      <c r="D135" s="106"/>
      <c r="E135" s="103"/>
      <c r="F135" s="105" t="str">
        <f t="shared" si="6"/>
        <v/>
      </c>
      <c r="G135" s="134"/>
      <c r="H135" s="2"/>
      <c r="I135" s="2"/>
      <c r="J135" s="2"/>
      <c r="K135" s="2"/>
      <c r="L135" s="2"/>
      <c r="M135" s="2"/>
      <c r="N135" s="128"/>
    </row>
    <row r="136" spans="1:14" s="133" customFormat="1">
      <c r="A136" s="104"/>
      <c r="B136" s="122"/>
      <c r="C136" s="105"/>
      <c r="D136" s="106"/>
      <c r="E136" s="103"/>
      <c r="F136" s="105" t="str">
        <f t="shared" si="6"/>
        <v/>
      </c>
      <c r="G136" s="134"/>
      <c r="H136" s="2"/>
      <c r="I136" s="2"/>
      <c r="J136" s="2"/>
      <c r="K136" s="2"/>
      <c r="L136" s="2"/>
      <c r="M136" s="2"/>
      <c r="N136" s="128"/>
    </row>
    <row r="137" spans="1:14" s="133" customFormat="1">
      <c r="A137" s="104"/>
      <c r="B137" s="122"/>
      <c r="C137" s="105"/>
      <c r="D137" s="106"/>
      <c r="E137" s="103"/>
      <c r="F137" s="105" t="str">
        <f t="shared" si="6"/>
        <v/>
      </c>
      <c r="G137" s="134"/>
      <c r="H137" s="2"/>
      <c r="I137" s="2"/>
      <c r="J137" s="2"/>
      <c r="K137" s="2"/>
      <c r="L137" s="2"/>
      <c r="M137" s="2"/>
      <c r="N137" s="128"/>
    </row>
    <row r="138" spans="1:14" s="133" customFormat="1">
      <c r="A138" s="104"/>
      <c r="B138" s="122"/>
      <c r="C138" s="105"/>
      <c r="D138" s="106"/>
      <c r="E138" s="103"/>
      <c r="F138" s="105" t="str">
        <f t="shared" si="6"/>
        <v/>
      </c>
      <c r="G138" s="134"/>
      <c r="H138" s="2"/>
      <c r="I138" s="2"/>
      <c r="J138" s="2"/>
      <c r="K138" s="2"/>
      <c r="L138" s="2"/>
      <c r="M138" s="2"/>
      <c r="N138" s="128"/>
    </row>
    <row r="139" spans="1:14" s="133" customFormat="1">
      <c r="A139" s="104"/>
      <c r="B139" s="122"/>
      <c r="C139" s="105"/>
      <c r="D139" s="106"/>
      <c r="E139" s="103"/>
      <c r="F139" s="105" t="str">
        <f t="shared" si="6"/>
        <v/>
      </c>
      <c r="G139" s="134"/>
      <c r="H139" s="2"/>
      <c r="I139" s="2"/>
      <c r="J139" s="2"/>
      <c r="K139" s="2"/>
      <c r="L139" s="2"/>
      <c r="M139" s="2"/>
      <c r="N139" s="128"/>
    </row>
    <row r="140" spans="1:14" s="133" customFormat="1">
      <c r="A140" s="104"/>
      <c r="B140" s="122"/>
      <c r="C140" s="105"/>
      <c r="D140" s="106"/>
      <c r="E140" s="103"/>
      <c r="F140" s="105" t="str">
        <f t="shared" si="6"/>
        <v/>
      </c>
      <c r="G140" s="134"/>
      <c r="H140" s="2"/>
      <c r="I140" s="2"/>
      <c r="J140" s="2"/>
      <c r="K140" s="2"/>
      <c r="L140" s="2"/>
      <c r="M140" s="2"/>
      <c r="N140" s="128"/>
    </row>
    <row r="141" spans="1:14" s="133" customFormat="1">
      <c r="A141" s="104"/>
      <c r="B141" s="122"/>
      <c r="C141" s="105"/>
      <c r="D141" s="106"/>
      <c r="E141" s="103"/>
      <c r="F141" s="105" t="str">
        <f t="shared" si="6"/>
        <v/>
      </c>
      <c r="G141" s="134"/>
      <c r="H141" s="2"/>
      <c r="I141" s="2"/>
      <c r="J141" s="2"/>
      <c r="K141" s="2"/>
      <c r="L141" s="2"/>
      <c r="M141" s="2"/>
      <c r="N141" s="128"/>
    </row>
    <row r="142" spans="1:14" s="133" customFormat="1">
      <c r="A142" s="104"/>
      <c r="B142" s="122"/>
      <c r="C142" s="105"/>
      <c r="D142" s="106"/>
      <c r="E142" s="103"/>
      <c r="F142" s="105" t="str">
        <f t="shared" si="6"/>
        <v/>
      </c>
      <c r="G142" s="134"/>
      <c r="H142" s="2"/>
      <c r="I142" s="2"/>
      <c r="J142" s="2"/>
      <c r="K142" s="2"/>
      <c r="L142" s="2"/>
      <c r="M142" s="2"/>
      <c r="N142" s="128"/>
    </row>
    <row r="143" spans="1:14" s="133" customFormat="1">
      <c r="A143" s="104"/>
      <c r="B143" s="122"/>
      <c r="C143" s="105"/>
      <c r="D143" s="106"/>
      <c r="E143" s="103"/>
      <c r="F143" s="105" t="str">
        <f t="shared" si="6"/>
        <v/>
      </c>
      <c r="G143" s="134"/>
      <c r="H143" s="2"/>
      <c r="I143" s="2"/>
      <c r="J143" s="2"/>
      <c r="K143" s="2"/>
      <c r="L143" s="2"/>
      <c r="M143" s="2"/>
      <c r="N143" s="128"/>
    </row>
    <row r="144" spans="1:14" s="133" customFormat="1">
      <c r="A144" s="104"/>
      <c r="B144" s="122"/>
      <c r="C144" s="105"/>
      <c r="D144" s="106"/>
      <c r="E144" s="103"/>
      <c r="F144" s="105" t="str">
        <f t="shared" si="6"/>
        <v/>
      </c>
      <c r="G144" s="134"/>
      <c r="H144" s="2"/>
      <c r="I144" s="2"/>
      <c r="J144" s="2"/>
      <c r="K144" s="2"/>
      <c r="L144" s="2"/>
      <c r="M144" s="2"/>
      <c r="N144" s="128"/>
    </row>
    <row r="145" spans="1:14" s="133" customFormat="1">
      <c r="A145" s="104"/>
      <c r="B145" s="122"/>
      <c r="C145" s="105"/>
      <c r="D145" s="106"/>
      <c r="E145" s="103"/>
      <c r="F145" s="105" t="str">
        <f t="shared" si="6"/>
        <v/>
      </c>
      <c r="G145" s="134"/>
      <c r="H145" s="2"/>
      <c r="I145" s="2"/>
      <c r="J145" s="2"/>
      <c r="K145" s="2"/>
      <c r="L145" s="2"/>
      <c r="M145" s="2"/>
      <c r="N145" s="128"/>
    </row>
    <row r="146" spans="1:14" s="133" customFormat="1">
      <c r="A146" s="104"/>
      <c r="B146" s="122"/>
      <c r="C146" s="105"/>
      <c r="D146" s="106"/>
      <c r="E146" s="103"/>
      <c r="F146" s="105" t="str">
        <f t="shared" si="6"/>
        <v/>
      </c>
      <c r="G146" s="134"/>
      <c r="H146" s="2"/>
      <c r="I146" s="2"/>
      <c r="J146" s="2"/>
      <c r="K146" s="2"/>
      <c r="L146" s="2"/>
      <c r="M146" s="2"/>
      <c r="N146" s="128"/>
    </row>
    <row r="147" spans="1:14" s="133" customFormat="1">
      <c r="A147" s="104"/>
      <c r="B147" s="122"/>
      <c r="C147" s="105"/>
      <c r="D147" s="106"/>
      <c r="E147" s="103"/>
      <c r="F147" s="105" t="str">
        <f t="shared" si="6"/>
        <v/>
      </c>
      <c r="G147" s="134"/>
      <c r="H147" s="2"/>
      <c r="I147" s="2"/>
      <c r="J147" s="2"/>
      <c r="K147" s="2"/>
      <c r="L147" s="2"/>
      <c r="M147" s="2"/>
      <c r="N147" s="128"/>
    </row>
    <row r="148" spans="1:14" s="133" customFormat="1">
      <c r="A148" s="104"/>
      <c r="B148" s="122"/>
      <c r="C148" s="105"/>
      <c r="D148" s="106"/>
      <c r="E148" s="103"/>
      <c r="F148" s="105" t="str">
        <f t="shared" si="6"/>
        <v/>
      </c>
      <c r="G148" s="134"/>
      <c r="H148" s="2"/>
      <c r="I148" s="2"/>
      <c r="J148" s="2"/>
      <c r="K148" s="2"/>
      <c r="L148" s="2"/>
      <c r="M148" s="2"/>
      <c r="N148" s="128"/>
    </row>
    <row r="149" spans="1:14" s="133" customFormat="1">
      <c r="A149" s="104"/>
      <c r="B149" s="122"/>
      <c r="C149" s="105"/>
      <c r="D149" s="106"/>
      <c r="E149" s="103"/>
      <c r="F149" s="105" t="str">
        <f t="shared" si="6"/>
        <v/>
      </c>
      <c r="G149" s="134"/>
      <c r="H149" s="2"/>
      <c r="I149" s="2"/>
      <c r="J149" s="2"/>
      <c r="K149" s="2"/>
      <c r="L149" s="2"/>
      <c r="M149" s="2"/>
      <c r="N149" s="128"/>
    </row>
    <row r="150" spans="1:14" s="133" customFormat="1">
      <c r="A150" s="104"/>
      <c r="B150" s="122"/>
      <c r="C150" s="105"/>
      <c r="D150" s="106"/>
      <c r="E150" s="103"/>
      <c r="F150" s="105" t="str">
        <f t="shared" si="6"/>
        <v/>
      </c>
      <c r="G150" s="134"/>
      <c r="H150" s="2"/>
      <c r="I150" s="2"/>
      <c r="J150" s="2"/>
      <c r="K150" s="2"/>
      <c r="L150" s="2"/>
      <c r="M150" s="2"/>
      <c r="N150" s="128"/>
    </row>
    <row r="151" spans="1:14" s="133" customFormat="1">
      <c r="A151" s="104"/>
      <c r="B151" s="122"/>
      <c r="C151" s="105"/>
      <c r="D151" s="106"/>
      <c r="E151" s="103"/>
      <c r="F151" s="105" t="str">
        <f t="shared" si="6"/>
        <v/>
      </c>
      <c r="G151" s="134"/>
      <c r="H151" s="2"/>
      <c r="I151" s="2"/>
      <c r="J151" s="2"/>
      <c r="K151" s="2"/>
      <c r="L151" s="2"/>
      <c r="M151" s="2"/>
      <c r="N151" s="128"/>
    </row>
    <row r="152" spans="1:14" s="133" customFormat="1">
      <c r="A152" s="104"/>
      <c r="B152" s="122"/>
      <c r="C152" s="105"/>
      <c r="D152" s="106"/>
      <c r="E152" s="103"/>
      <c r="F152" s="105" t="str">
        <f t="shared" si="6"/>
        <v/>
      </c>
      <c r="G152" s="134"/>
      <c r="H152" s="2"/>
      <c r="I152" s="2"/>
      <c r="J152" s="2"/>
      <c r="K152" s="2"/>
      <c r="L152" s="2"/>
      <c r="M152" s="2"/>
      <c r="N152" s="128"/>
    </row>
    <row r="153" spans="1:14" s="133" customFormat="1">
      <c r="A153" s="104"/>
      <c r="B153" s="122"/>
      <c r="C153" s="105"/>
      <c r="D153" s="106"/>
      <c r="E153" s="103"/>
      <c r="F153" s="105" t="str">
        <f t="shared" si="6"/>
        <v/>
      </c>
      <c r="G153" s="134"/>
      <c r="H153" s="2"/>
      <c r="I153" s="2"/>
      <c r="J153" s="2"/>
      <c r="K153" s="2"/>
      <c r="L153" s="2"/>
      <c r="M153" s="2"/>
      <c r="N153" s="128"/>
    </row>
    <row r="154" spans="1:14" s="133" customFormat="1">
      <c r="A154" s="104"/>
      <c r="B154" s="122"/>
      <c r="C154" s="105"/>
      <c r="D154" s="106"/>
      <c r="E154" s="103"/>
      <c r="F154" s="105" t="str">
        <f t="shared" si="6"/>
        <v/>
      </c>
      <c r="G154" s="134"/>
      <c r="H154" s="2"/>
      <c r="I154" s="2"/>
      <c r="J154" s="2"/>
      <c r="K154" s="2"/>
      <c r="L154" s="2"/>
      <c r="M154" s="2"/>
      <c r="N154" s="128"/>
    </row>
    <row r="155" spans="1:14" s="133" customFormat="1">
      <c r="A155" s="104"/>
      <c r="B155" s="122"/>
      <c r="C155" s="105"/>
      <c r="D155" s="106"/>
      <c r="E155" s="103"/>
      <c r="F155" s="105" t="str">
        <f t="shared" si="6"/>
        <v/>
      </c>
      <c r="G155" s="134"/>
      <c r="H155" s="2"/>
      <c r="I155" s="2"/>
      <c r="J155" s="2"/>
      <c r="K155" s="2"/>
      <c r="L155" s="2"/>
      <c r="M155" s="2"/>
      <c r="N155" s="128"/>
    </row>
    <row r="156" spans="1:14" s="133" customFormat="1">
      <c r="A156" s="104"/>
      <c r="B156" s="122"/>
      <c r="C156" s="105"/>
      <c r="D156" s="106"/>
      <c r="E156" s="103"/>
      <c r="F156" s="105" t="str">
        <f t="shared" si="6"/>
        <v/>
      </c>
      <c r="G156" s="134"/>
      <c r="H156" s="2"/>
      <c r="I156" s="2"/>
      <c r="J156" s="2"/>
      <c r="K156" s="2"/>
      <c r="L156" s="2"/>
      <c r="M156" s="2"/>
      <c r="N156" s="128"/>
    </row>
    <row r="157" spans="1:14" s="133" customFormat="1">
      <c r="A157" s="104"/>
      <c r="B157" s="122"/>
      <c r="C157" s="105"/>
      <c r="D157" s="106"/>
      <c r="E157" s="103"/>
      <c r="F157" s="105" t="str">
        <f t="shared" si="6"/>
        <v/>
      </c>
      <c r="G157" s="134"/>
      <c r="H157" s="2"/>
      <c r="I157" s="2"/>
      <c r="J157" s="2"/>
      <c r="K157" s="2"/>
      <c r="L157" s="2"/>
      <c r="M157" s="2"/>
      <c r="N157" s="128"/>
    </row>
    <row r="158" spans="1:14" s="133" customFormat="1">
      <c r="A158" s="104"/>
      <c r="B158" s="122"/>
      <c r="C158" s="105"/>
      <c r="D158" s="106"/>
      <c r="E158" s="103"/>
      <c r="F158" s="105" t="str">
        <f t="shared" si="6"/>
        <v/>
      </c>
      <c r="G158" s="134"/>
      <c r="H158" s="2"/>
      <c r="I158" s="2"/>
      <c r="J158" s="2"/>
      <c r="K158" s="2"/>
      <c r="L158" s="2"/>
      <c r="M158" s="2"/>
      <c r="N158" s="128"/>
    </row>
    <row r="159" spans="1:14" s="133" customFormat="1">
      <c r="A159" s="104"/>
      <c r="B159" s="122"/>
      <c r="C159" s="105"/>
      <c r="D159" s="106"/>
      <c r="E159" s="103"/>
      <c r="F159" s="105" t="str">
        <f t="shared" si="6"/>
        <v/>
      </c>
      <c r="G159" s="134"/>
      <c r="H159" s="2"/>
      <c r="I159" s="2"/>
      <c r="J159" s="2"/>
      <c r="K159" s="2"/>
      <c r="L159" s="2"/>
      <c r="M159" s="2"/>
      <c r="N159" s="128"/>
    </row>
    <row r="160" spans="1:14" s="133" customFormat="1">
      <c r="A160" s="104"/>
      <c r="B160" s="122"/>
      <c r="C160" s="105"/>
      <c r="D160" s="106"/>
      <c r="E160" s="103"/>
      <c r="F160" s="105" t="str">
        <f t="shared" si="6"/>
        <v/>
      </c>
      <c r="G160" s="134"/>
      <c r="H160" s="2"/>
      <c r="I160" s="2"/>
      <c r="J160" s="2"/>
      <c r="K160" s="2"/>
      <c r="L160" s="2"/>
      <c r="M160" s="2"/>
      <c r="N160" s="128"/>
    </row>
    <row r="161" spans="1:14" s="133" customFormat="1">
      <c r="A161" s="104"/>
      <c r="B161" s="122"/>
      <c r="C161" s="105"/>
      <c r="D161" s="106"/>
      <c r="E161" s="103"/>
      <c r="F161" s="105" t="str">
        <f t="shared" si="6"/>
        <v/>
      </c>
      <c r="G161" s="134"/>
      <c r="H161" s="2"/>
      <c r="I161" s="2"/>
      <c r="J161" s="2"/>
      <c r="K161" s="2"/>
      <c r="L161" s="2"/>
      <c r="M161" s="2"/>
      <c r="N161" s="128"/>
    </row>
    <row r="162" spans="1:14" s="133" customFormat="1">
      <c r="A162" s="104"/>
      <c r="B162" s="122"/>
      <c r="C162" s="105"/>
      <c r="D162" s="106"/>
      <c r="E162" s="103"/>
      <c r="F162" s="105" t="str">
        <f t="shared" si="6"/>
        <v/>
      </c>
      <c r="G162" s="134"/>
      <c r="H162" s="2"/>
      <c r="I162" s="2"/>
      <c r="J162" s="2"/>
      <c r="K162" s="2"/>
      <c r="L162" s="2"/>
      <c r="M162" s="2"/>
      <c r="N162" s="128"/>
    </row>
    <row r="163" spans="1:14" s="133" customFormat="1">
      <c r="A163" s="104"/>
      <c r="B163" s="122"/>
      <c r="C163" s="105"/>
      <c r="D163" s="106"/>
      <c r="E163" s="103"/>
      <c r="F163" s="105" t="str">
        <f t="shared" si="6"/>
        <v/>
      </c>
      <c r="G163" s="134"/>
      <c r="H163" s="2"/>
      <c r="I163" s="2"/>
      <c r="J163" s="2"/>
      <c r="K163" s="2"/>
      <c r="L163" s="2"/>
      <c r="M163" s="2"/>
      <c r="N163" s="128"/>
    </row>
    <row r="164" spans="1:14" s="133" customFormat="1">
      <c r="A164" s="104"/>
      <c r="B164" s="122"/>
      <c r="C164" s="105"/>
      <c r="D164" s="106"/>
      <c r="E164" s="103"/>
      <c r="F164" s="105" t="str">
        <f t="shared" si="6"/>
        <v/>
      </c>
      <c r="G164" s="134"/>
      <c r="H164" s="2"/>
      <c r="I164" s="2"/>
      <c r="J164" s="2"/>
      <c r="K164" s="2"/>
      <c r="L164" s="2"/>
      <c r="M164" s="2"/>
      <c r="N164" s="128"/>
    </row>
    <row r="165" spans="1:14" s="133" customFormat="1">
      <c r="A165" s="104"/>
      <c r="B165" s="122"/>
      <c r="C165" s="105"/>
      <c r="D165" s="106"/>
      <c r="E165" s="103"/>
      <c r="F165" s="105" t="str">
        <f t="shared" si="6"/>
        <v/>
      </c>
      <c r="G165" s="134"/>
      <c r="H165" s="2"/>
      <c r="I165" s="2"/>
      <c r="J165" s="2"/>
      <c r="K165" s="2"/>
      <c r="L165" s="2"/>
      <c r="M165" s="2"/>
      <c r="N165" s="128"/>
    </row>
    <row r="166" spans="1:14" s="133" customFormat="1">
      <c r="A166" s="104"/>
      <c r="B166" s="122"/>
      <c r="C166" s="105"/>
      <c r="D166" s="106"/>
      <c r="E166" s="103"/>
      <c r="F166" s="105" t="str">
        <f t="shared" si="6"/>
        <v/>
      </c>
      <c r="G166" s="134"/>
      <c r="H166" s="2"/>
      <c r="I166" s="2"/>
      <c r="J166" s="2"/>
      <c r="K166" s="2"/>
      <c r="L166" s="2"/>
      <c r="M166" s="2"/>
      <c r="N166" s="128"/>
    </row>
    <row r="167" spans="1:14" s="133" customFormat="1">
      <c r="A167" s="104"/>
      <c r="B167" s="122"/>
      <c r="C167" s="105"/>
      <c r="D167" s="106"/>
      <c r="E167" s="103"/>
      <c r="F167" s="105" t="str">
        <f t="shared" si="6"/>
        <v/>
      </c>
      <c r="G167" s="134"/>
      <c r="H167" s="2"/>
      <c r="I167" s="2"/>
      <c r="J167" s="2"/>
      <c r="K167" s="2"/>
      <c r="L167" s="2"/>
      <c r="M167" s="2"/>
      <c r="N167" s="128"/>
    </row>
    <row r="168" spans="1:14" s="133" customFormat="1">
      <c r="A168" s="104"/>
      <c r="B168" s="122"/>
      <c r="C168" s="105"/>
      <c r="D168" s="106"/>
      <c r="E168" s="103"/>
      <c r="F168" s="105" t="str">
        <f t="shared" si="6"/>
        <v/>
      </c>
      <c r="G168" s="134"/>
      <c r="H168" s="2"/>
      <c r="I168" s="2"/>
      <c r="J168" s="2"/>
      <c r="K168" s="2"/>
      <c r="L168" s="2"/>
      <c r="M168" s="2"/>
      <c r="N168" s="128"/>
    </row>
    <row r="169" spans="1:14" s="133" customFormat="1">
      <c r="A169" s="104"/>
      <c r="B169" s="122"/>
      <c r="C169" s="105"/>
      <c r="D169" s="106"/>
      <c r="E169" s="103"/>
      <c r="F169" s="105" t="str">
        <f t="shared" si="6"/>
        <v/>
      </c>
      <c r="G169" s="134"/>
      <c r="H169" s="2"/>
      <c r="I169" s="2"/>
      <c r="J169" s="2"/>
      <c r="K169" s="2"/>
      <c r="L169" s="2"/>
      <c r="M169" s="2"/>
      <c r="N169" s="128"/>
    </row>
    <row r="170" spans="1:14" s="133" customFormat="1">
      <c r="A170" s="104"/>
      <c r="B170" s="122"/>
      <c r="C170" s="105"/>
      <c r="D170" s="106"/>
      <c r="E170" s="103"/>
      <c r="F170" s="105" t="str">
        <f t="shared" si="6"/>
        <v/>
      </c>
      <c r="G170" s="134"/>
      <c r="H170" s="2"/>
      <c r="I170" s="2"/>
      <c r="J170" s="2"/>
      <c r="K170" s="2"/>
      <c r="L170" s="2"/>
      <c r="M170" s="2"/>
      <c r="N170" s="128"/>
    </row>
    <row r="171" spans="1:14" s="133" customFormat="1">
      <c r="A171" s="104"/>
      <c r="B171" s="122"/>
      <c r="C171" s="105"/>
      <c r="D171" s="106"/>
      <c r="E171" s="103"/>
      <c r="F171" s="105" t="str">
        <f t="shared" si="6"/>
        <v/>
      </c>
      <c r="G171" s="134"/>
      <c r="H171" s="2"/>
      <c r="I171" s="2"/>
      <c r="J171" s="2"/>
      <c r="K171" s="2"/>
      <c r="L171" s="2"/>
      <c r="M171" s="2"/>
      <c r="N171" s="128"/>
    </row>
    <row r="172" spans="1:14" s="133" customFormat="1">
      <c r="A172" s="104"/>
      <c r="B172" s="122"/>
      <c r="C172" s="105"/>
      <c r="D172" s="106"/>
      <c r="E172" s="103"/>
      <c r="F172" s="105" t="str">
        <f t="shared" si="6"/>
        <v/>
      </c>
      <c r="G172" s="134"/>
      <c r="H172" s="2"/>
      <c r="I172" s="2"/>
      <c r="J172" s="2"/>
      <c r="K172" s="2"/>
      <c r="L172" s="2"/>
      <c r="M172" s="2"/>
      <c r="N172" s="128"/>
    </row>
    <row r="173" spans="1:14" s="133" customFormat="1">
      <c r="A173" s="104"/>
      <c r="B173" s="122"/>
      <c r="C173" s="105"/>
      <c r="D173" s="106"/>
      <c r="E173" s="103"/>
      <c r="F173" s="105" t="str">
        <f t="shared" si="6"/>
        <v/>
      </c>
      <c r="G173" s="134"/>
      <c r="H173" s="2"/>
      <c r="I173" s="2"/>
      <c r="J173" s="2"/>
      <c r="K173" s="2"/>
      <c r="L173" s="2"/>
      <c r="M173" s="2"/>
      <c r="N173" s="128"/>
    </row>
    <row r="174" spans="1:14" s="133" customFormat="1">
      <c r="A174" s="104"/>
      <c r="B174" s="122"/>
      <c r="C174" s="105"/>
      <c r="D174" s="106"/>
      <c r="E174" s="103"/>
      <c r="F174" s="105" t="str">
        <f t="shared" si="6"/>
        <v/>
      </c>
      <c r="G174" s="134"/>
      <c r="H174" s="2"/>
      <c r="I174" s="2"/>
      <c r="J174" s="2"/>
      <c r="K174" s="2"/>
      <c r="L174" s="2"/>
      <c r="M174" s="2"/>
      <c r="N174" s="128"/>
    </row>
    <row r="175" spans="1:14" s="133" customFormat="1">
      <c r="A175" s="104"/>
      <c r="B175" s="122"/>
      <c r="C175" s="105"/>
      <c r="D175" s="106"/>
      <c r="E175" s="103"/>
      <c r="F175" s="105" t="str">
        <f t="shared" si="6"/>
        <v/>
      </c>
      <c r="G175" s="134"/>
      <c r="H175" s="2"/>
      <c r="I175" s="2"/>
      <c r="J175" s="2"/>
      <c r="K175" s="2"/>
      <c r="L175" s="2"/>
      <c r="M175" s="2"/>
      <c r="N175" s="128"/>
    </row>
    <row r="176" spans="1:14" s="133" customFormat="1">
      <c r="A176" s="104"/>
      <c r="B176" s="122"/>
      <c r="C176" s="105"/>
      <c r="D176" s="106"/>
      <c r="E176" s="103"/>
      <c r="F176" s="105" t="str">
        <f t="shared" si="6"/>
        <v/>
      </c>
      <c r="G176" s="134"/>
      <c r="H176" s="2"/>
      <c r="I176" s="2"/>
      <c r="J176" s="2"/>
      <c r="K176" s="2"/>
      <c r="L176" s="2"/>
      <c r="M176" s="2"/>
      <c r="N176" s="128"/>
    </row>
    <row r="177" spans="1:14" s="133" customFormat="1">
      <c r="A177" s="104"/>
      <c r="B177" s="122"/>
      <c r="C177" s="105"/>
      <c r="D177" s="106"/>
      <c r="E177" s="103"/>
      <c r="F177" s="105" t="str">
        <f t="shared" si="6"/>
        <v/>
      </c>
      <c r="G177" s="134"/>
      <c r="H177" s="2"/>
      <c r="I177" s="2"/>
      <c r="J177" s="2"/>
      <c r="K177" s="2"/>
      <c r="L177" s="2"/>
      <c r="M177" s="2"/>
      <c r="N177" s="128"/>
    </row>
    <row r="178" spans="1:14" s="133" customFormat="1">
      <c r="A178" s="104"/>
      <c r="B178" s="122"/>
      <c r="C178" s="105"/>
      <c r="D178" s="106"/>
      <c r="E178" s="103"/>
      <c r="F178" s="105" t="str">
        <f t="shared" si="6"/>
        <v/>
      </c>
      <c r="G178" s="134"/>
      <c r="H178" s="2"/>
      <c r="I178" s="2"/>
      <c r="J178" s="2"/>
      <c r="K178" s="2"/>
      <c r="L178" s="2"/>
      <c r="M178" s="2"/>
      <c r="N178" s="128"/>
    </row>
    <row r="179" spans="1:14" s="133" customFormat="1">
      <c r="A179" s="104"/>
      <c r="B179" s="122"/>
      <c r="C179" s="105"/>
      <c r="D179" s="106"/>
      <c r="E179" s="103"/>
      <c r="F179" s="105" t="str">
        <f t="shared" si="6"/>
        <v/>
      </c>
      <c r="G179" s="134"/>
      <c r="H179" s="2"/>
      <c r="I179" s="2"/>
      <c r="J179" s="2"/>
      <c r="K179" s="2"/>
      <c r="L179" s="2"/>
      <c r="M179" s="2"/>
      <c r="N179" s="128"/>
    </row>
    <row r="180" spans="1:14" s="133" customFormat="1">
      <c r="A180" s="104"/>
      <c r="B180" s="122"/>
      <c r="C180" s="105"/>
      <c r="D180" s="106"/>
      <c r="E180" s="103"/>
      <c r="F180" s="105" t="str">
        <f t="shared" si="6"/>
        <v/>
      </c>
      <c r="G180" s="134"/>
      <c r="H180" s="2"/>
      <c r="I180" s="2"/>
      <c r="J180" s="2"/>
      <c r="K180" s="2"/>
      <c r="L180" s="2"/>
      <c r="M180" s="2"/>
      <c r="N180" s="128"/>
    </row>
    <row r="181" spans="1:14" s="133" customFormat="1">
      <c r="A181" s="104"/>
      <c r="B181" s="122"/>
      <c r="C181" s="105"/>
      <c r="D181" s="106"/>
      <c r="E181" s="103"/>
      <c r="F181" s="105" t="str">
        <f t="shared" si="6"/>
        <v/>
      </c>
      <c r="G181" s="134"/>
      <c r="H181" s="2"/>
      <c r="I181" s="2"/>
      <c r="J181" s="2"/>
      <c r="K181" s="2"/>
      <c r="L181" s="2"/>
      <c r="M181" s="2"/>
      <c r="N181" s="128"/>
    </row>
    <row r="182" spans="1:14" s="133" customFormat="1">
      <c r="A182" s="104"/>
      <c r="B182" s="122"/>
      <c r="C182" s="105"/>
      <c r="D182" s="106"/>
      <c r="E182" s="103"/>
      <c r="F182" s="105" t="str">
        <f t="shared" si="6"/>
        <v/>
      </c>
      <c r="G182" s="134"/>
      <c r="H182" s="2"/>
      <c r="I182" s="2"/>
      <c r="J182" s="2"/>
      <c r="K182" s="2"/>
      <c r="L182" s="2"/>
      <c r="M182" s="2"/>
      <c r="N182" s="128"/>
    </row>
    <row r="183" spans="1:14" s="133" customFormat="1">
      <c r="A183" s="104"/>
      <c r="B183" s="122"/>
      <c r="C183" s="105"/>
      <c r="D183" s="106"/>
      <c r="E183" s="103"/>
      <c r="F183" s="105" t="str">
        <f t="shared" si="6"/>
        <v/>
      </c>
      <c r="G183" s="134"/>
      <c r="H183" s="2"/>
      <c r="I183" s="2"/>
      <c r="J183" s="2"/>
      <c r="K183" s="2"/>
      <c r="L183" s="2"/>
      <c r="M183" s="2"/>
      <c r="N183" s="128"/>
    </row>
    <row r="184" spans="1:14" s="133" customFormat="1">
      <c r="A184" s="104"/>
      <c r="B184" s="122"/>
      <c r="C184" s="105"/>
      <c r="D184" s="106"/>
      <c r="E184" s="103"/>
      <c r="F184" s="105" t="str">
        <f t="shared" si="6"/>
        <v/>
      </c>
      <c r="G184" s="134"/>
      <c r="H184" s="2"/>
      <c r="I184" s="2"/>
      <c r="J184" s="2"/>
      <c r="K184" s="2"/>
      <c r="L184" s="2"/>
      <c r="M184" s="2"/>
      <c r="N184" s="128"/>
    </row>
    <row r="185" spans="1:14" s="133" customFormat="1">
      <c r="A185" s="104"/>
      <c r="B185" s="122"/>
      <c r="C185" s="105"/>
      <c r="D185" s="106"/>
      <c r="E185" s="103"/>
      <c r="F185" s="105" t="str">
        <f t="shared" si="6"/>
        <v/>
      </c>
      <c r="G185" s="134"/>
      <c r="H185" s="2"/>
      <c r="I185" s="2"/>
      <c r="J185" s="2"/>
      <c r="K185" s="2"/>
      <c r="L185" s="2"/>
      <c r="M185" s="2"/>
      <c r="N185" s="128"/>
    </row>
    <row r="186" spans="1:14" s="133" customFormat="1">
      <c r="A186" s="104"/>
      <c r="B186" s="122"/>
      <c r="C186" s="105"/>
      <c r="D186" s="106"/>
      <c r="E186" s="103"/>
      <c r="F186" s="105" t="str">
        <f t="shared" si="6"/>
        <v/>
      </c>
      <c r="G186" s="134"/>
      <c r="H186" s="2"/>
      <c r="I186" s="2"/>
      <c r="J186" s="2"/>
      <c r="K186" s="2"/>
      <c r="L186" s="2"/>
      <c r="M186" s="2"/>
      <c r="N186" s="128"/>
    </row>
    <row r="187" spans="1:14" s="133" customFormat="1">
      <c r="A187" s="104"/>
      <c r="B187" s="122"/>
      <c r="C187" s="105"/>
      <c r="D187" s="106"/>
      <c r="E187" s="103"/>
      <c r="F187" s="105" t="str">
        <f t="shared" si="6"/>
        <v/>
      </c>
      <c r="G187" s="134"/>
      <c r="H187" s="2"/>
      <c r="I187" s="2"/>
      <c r="J187" s="2"/>
      <c r="K187" s="2"/>
      <c r="L187" s="2"/>
      <c r="M187" s="2"/>
      <c r="N187" s="128"/>
    </row>
    <row r="188" spans="1:14" s="133" customFormat="1">
      <c r="A188" s="104"/>
      <c r="B188" s="122"/>
      <c r="C188" s="105"/>
      <c r="D188" s="106"/>
      <c r="E188" s="103"/>
      <c r="F188" s="105" t="str">
        <f t="shared" si="6"/>
        <v/>
      </c>
      <c r="G188" s="134"/>
      <c r="H188" s="2"/>
      <c r="I188" s="2"/>
      <c r="J188" s="2"/>
      <c r="K188" s="2"/>
      <c r="L188" s="2"/>
      <c r="M188" s="2"/>
      <c r="N188" s="128"/>
    </row>
    <row r="189" spans="1:14" s="133" customFormat="1">
      <c r="A189" s="104"/>
      <c r="B189" s="122"/>
      <c r="C189" s="105"/>
      <c r="D189" s="106"/>
      <c r="E189" s="103"/>
      <c r="F189" s="105" t="str">
        <f t="shared" si="6"/>
        <v/>
      </c>
      <c r="G189" s="134"/>
      <c r="H189" s="2"/>
      <c r="I189" s="2"/>
      <c r="J189" s="2"/>
      <c r="K189" s="2"/>
      <c r="L189" s="2"/>
      <c r="M189" s="2"/>
      <c r="N189" s="128"/>
    </row>
    <row r="190" spans="1:14" s="133" customFormat="1">
      <c r="A190" s="104"/>
      <c r="B190" s="122"/>
      <c r="C190" s="105"/>
      <c r="D190" s="106"/>
      <c r="E190" s="103"/>
      <c r="F190" s="105" t="str">
        <f t="shared" si="6"/>
        <v/>
      </c>
      <c r="G190" s="134"/>
      <c r="H190" s="2"/>
      <c r="I190" s="2"/>
      <c r="J190" s="2"/>
      <c r="K190" s="2"/>
      <c r="L190" s="2"/>
      <c r="M190" s="2"/>
      <c r="N190" s="128"/>
    </row>
    <row r="191" spans="1:14" s="133" customFormat="1">
      <c r="A191" s="104"/>
      <c r="B191" s="122"/>
      <c r="C191" s="105"/>
      <c r="D191" s="106"/>
      <c r="E191" s="103"/>
      <c r="F191" s="105" t="str">
        <f t="shared" si="6"/>
        <v/>
      </c>
      <c r="G191" s="134"/>
      <c r="H191" s="2"/>
      <c r="I191" s="2"/>
      <c r="J191" s="2"/>
      <c r="K191" s="2"/>
      <c r="L191" s="2"/>
      <c r="M191" s="2"/>
      <c r="N191" s="128"/>
    </row>
    <row r="192" spans="1:14" s="133" customFormat="1">
      <c r="A192" s="104"/>
      <c r="B192" s="122"/>
      <c r="C192" s="105"/>
      <c r="D192" s="106"/>
      <c r="E192" s="103"/>
      <c r="F192" s="105" t="str">
        <f t="shared" si="6"/>
        <v/>
      </c>
      <c r="G192" s="134"/>
      <c r="H192" s="2"/>
      <c r="I192" s="2"/>
      <c r="J192" s="2"/>
      <c r="K192" s="2"/>
      <c r="L192" s="2"/>
      <c r="M192" s="2"/>
      <c r="N192" s="128"/>
    </row>
    <row r="193" spans="1:14" s="133" customFormat="1">
      <c r="A193" s="104"/>
      <c r="B193" s="122"/>
      <c r="C193" s="105"/>
      <c r="D193" s="106"/>
      <c r="E193" s="103"/>
      <c r="F193" s="105" t="str">
        <f t="shared" si="6"/>
        <v/>
      </c>
      <c r="G193" s="134"/>
      <c r="H193" s="2"/>
      <c r="I193" s="2"/>
      <c r="J193" s="2"/>
      <c r="K193" s="2"/>
      <c r="L193" s="2"/>
      <c r="M193" s="2"/>
      <c r="N193" s="128"/>
    </row>
    <row r="194" spans="1:14" s="133" customFormat="1">
      <c r="A194" s="104"/>
      <c r="B194" s="122"/>
      <c r="C194" s="105"/>
      <c r="D194" s="106"/>
      <c r="E194" s="103"/>
      <c r="F194" s="105" t="str">
        <f t="shared" si="6"/>
        <v/>
      </c>
      <c r="G194" s="134"/>
      <c r="H194" s="2"/>
      <c r="I194" s="2"/>
      <c r="J194" s="2"/>
      <c r="K194" s="2"/>
      <c r="L194" s="2"/>
      <c r="M194" s="2"/>
      <c r="N194" s="128"/>
    </row>
    <row r="195" spans="1:14" s="133" customFormat="1">
      <c r="A195" s="104"/>
      <c r="B195" s="122"/>
      <c r="C195" s="105"/>
      <c r="D195" s="106"/>
      <c r="E195" s="103"/>
      <c r="F195" s="105" t="str">
        <f t="shared" ref="F195:F250" si="7">B195&amp;C195</f>
        <v/>
      </c>
      <c r="G195" s="134"/>
      <c r="H195" s="2"/>
      <c r="I195" s="2"/>
      <c r="J195" s="2"/>
      <c r="K195" s="2"/>
      <c r="L195" s="2"/>
      <c r="M195" s="2"/>
      <c r="N195" s="128"/>
    </row>
    <row r="196" spans="1:14" s="133" customFormat="1">
      <c r="A196" s="104"/>
      <c r="B196" s="122"/>
      <c r="C196" s="105"/>
      <c r="D196" s="106"/>
      <c r="E196" s="103"/>
      <c r="F196" s="105" t="str">
        <f t="shared" si="7"/>
        <v/>
      </c>
      <c r="G196" s="134"/>
      <c r="H196" s="2"/>
      <c r="I196" s="2"/>
      <c r="J196" s="2"/>
      <c r="K196" s="2"/>
      <c r="L196" s="2"/>
      <c r="M196" s="2"/>
      <c r="N196" s="128"/>
    </row>
    <row r="197" spans="1:14" s="133" customFormat="1">
      <c r="A197" s="104"/>
      <c r="B197" s="122"/>
      <c r="C197" s="105"/>
      <c r="D197" s="106"/>
      <c r="E197" s="103"/>
      <c r="F197" s="105" t="str">
        <f t="shared" si="7"/>
        <v/>
      </c>
      <c r="G197" s="134"/>
      <c r="H197" s="2"/>
      <c r="I197" s="2"/>
      <c r="J197" s="2"/>
      <c r="K197" s="2"/>
      <c r="L197" s="2"/>
      <c r="M197" s="2"/>
      <c r="N197" s="128"/>
    </row>
    <row r="198" spans="1:14" s="133" customFormat="1">
      <c r="A198" s="104"/>
      <c r="B198" s="122"/>
      <c r="C198" s="105"/>
      <c r="D198" s="106"/>
      <c r="E198" s="103"/>
      <c r="F198" s="105" t="str">
        <f t="shared" si="7"/>
        <v/>
      </c>
      <c r="G198" s="134"/>
      <c r="H198" s="2"/>
      <c r="I198" s="2"/>
      <c r="J198" s="2"/>
      <c r="K198" s="2"/>
      <c r="L198" s="2"/>
      <c r="M198" s="2"/>
      <c r="N198" s="128"/>
    </row>
    <row r="199" spans="1:14" s="133" customFormat="1">
      <c r="A199" s="104"/>
      <c r="B199" s="122"/>
      <c r="C199" s="105"/>
      <c r="D199" s="106"/>
      <c r="E199" s="103"/>
      <c r="F199" s="105" t="str">
        <f t="shared" si="7"/>
        <v/>
      </c>
      <c r="G199" s="134"/>
      <c r="H199" s="2"/>
      <c r="I199" s="2"/>
      <c r="J199" s="2"/>
      <c r="K199" s="2"/>
      <c r="L199" s="2"/>
      <c r="M199" s="2"/>
      <c r="N199" s="128"/>
    </row>
    <row r="200" spans="1:14" s="133" customFormat="1">
      <c r="A200" s="104"/>
      <c r="B200" s="122"/>
      <c r="C200" s="105"/>
      <c r="D200" s="106"/>
      <c r="E200" s="103"/>
      <c r="F200" s="105" t="str">
        <f t="shared" si="7"/>
        <v/>
      </c>
      <c r="G200" s="134"/>
      <c r="H200" s="2"/>
      <c r="I200" s="2"/>
      <c r="J200" s="2"/>
      <c r="K200" s="2"/>
      <c r="L200" s="2"/>
      <c r="M200" s="2"/>
      <c r="N200" s="128"/>
    </row>
    <row r="201" spans="1:14" s="133" customFormat="1">
      <c r="A201" s="104"/>
      <c r="B201" s="122"/>
      <c r="C201" s="105"/>
      <c r="D201" s="106"/>
      <c r="E201" s="103"/>
      <c r="F201" s="105" t="str">
        <f t="shared" si="7"/>
        <v/>
      </c>
      <c r="G201" s="134"/>
      <c r="H201" s="2"/>
      <c r="I201" s="2"/>
      <c r="J201" s="2"/>
      <c r="K201" s="2"/>
      <c r="L201" s="2"/>
      <c r="M201" s="2"/>
      <c r="N201" s="128"/>
    </row>
    <row r="202" spans="1:14" s="133" customFormat="1">
      <c r="A202" s="104"/>
      <c r="B202" s="122"/>
      <c r="C202" s="105"/>
      <c r="D202" s="106"/>
      <c r="E202" s="103"/>
      <c r="F202" s="105" t="str">
        <f t="shared" si="7"/>
        <v/>
      </c>
      <c r="G202" s="134"/>
      <c r="H202" s="2"/>
      <c r="I202" s="2"/>
      <c r="J202" s="2"/>
      <c r="K202" s="2"/>
      <c r="L202" s="2"/>
      <c r="M202" s="2"/>
      <c r="N202" s="128"/>
    </row>
    <row r="203" spans="1:14" s="133" customFormat="1">
      <c r="A203" s="104"/>
      <c r="B203" s="122"/>
      <c r="C203" s="105"/>
      <c r="D203" s="106"/>
      <c r="E203" s="103"/>
      <c r="F203" s="105" t="str">
        <f t="shared" si="7"/>
        <v/>
      </c>
      <c r="G203" s="134"/>
      <c r="H203" s="2"/>
      <c r="I203" s="2"/>
      <c r="J203" s="2"/>
      <c r="K203" s="2"/>
      <c r="L203" s="2"/>
      <c r="M203" s="2"/>
      <c r="N203" s="128"/>
    </row>
    <row r="204" spans="1:14" s="133" customFormat="1">
      <c r="A204" s="104"/>
      <c r="B204" s="122"/>
      <c r="C204" s="105"/>
      <c r="D204" s="106"/>
      <c r="E204" s="103"/>
      <c r="F204" s="105" t="str">
        <f t="shared" si="7"/>
        <v/>
      </c>
      <c r="G204" s="134"/>
      <c r="H204" s="2"/>
      <c r="I204" s="2"/>
      <c r="J204" s="2"/>
      <c r="K204" s="2"/>
      <c r="L204" s="2"/>
      <c r="M204" s="2"/>
      <c r="N204" s="128"/>
    </row>
    <row r="205" spans="1:14" s="133" customFormat="1">
      <c r="A205" s="104"/>
      <c r="B205" s="122"/>
      <c r="C205" s="105"/>
      <c r="D205" s="106"/>
      <c r="E205" s="103"/>
      <c r="F205" s="105" t="str">
        <f t="shared" si="7"/>
        <v/>
      </c>
      <c r="G205" s="134"/>
      <c r="H205" s="2"/>
      <c r="I205" s="2"/>
      <c r="J205" s="2"/>
      <c r="K205" s="2"/>
      <c r="L205" s="2"/>
      <c r="M205" s="2"/>
      <c r="N205" s="128"/>
    </row>
    <row r="206" spans="1:14" s="133" customFormat="1">
      <c r="A206" s="104"/>
      <c r="B206" s="122"/>
      <c r="C206" s="105"/>
      <c r="D206" s="106"/>
      <c r="E206" s="103"/>
      <c r="F206" s="105" t="str">
        <f t="shared" si="7"/>
        <v/>
      </c>
      <c r="G206" s="134"/>
      <c r="H206" s="2"/>
      <c r="I206" s="2"/>
      <c r="J206" s="2"/>
      <c r="K206" s="2"/>
      <c r="L206" s="2"/>
      <c r="M206" s="2"/>
      <c r="N206" s="128"/>
    </row>
    <row r="207" spans="1:14" s="133" customFormat="1">
      <c r="A207" s="104"/>
      <c r="B207" s="122"/>
      <c r="C207" s="105"/>
      <c r="D207" s="106"/>
      <c r="E207" s="103"/>
      <c r="F207" s="105" t="str">
        <f t="shared" si="7"/>
        <v/>
      </c>
      <c r="G207" s="134"/>
      <c r="H207" s="2"/>
      <c r="I207" s="2"/>
      <c r="J207" s="2"/>
      <c r="K207" s="2"/>
      <c r="L207" s="2"/>
      <c r="M207" s="2"/>
      <c r="N207" s="128"/>
    </row>
    <row r="208" spans="1:14" s="133" customFormat="1">
      <c r="A208" s="104"/>
      <c r="B208" s="122"/>
      <c r="C208" s="105"/>
      <c r="D208" s="106"/>
      <c r="E208" s="103"/>
      <c r="F208" s="105" t="str">
        <f t="shared" si="7"/>
        <v/>
      </c>
      <c r="G208" s="134"/>
      <c r="H208" s="2"/>
      <c r="I208" s="2"/>
      <c r="J208" s="2"/>
      <c r="K208" s="2"/>
      <c r="L208" s="2"/>
      <c r="M208" s="2"/>
      <c r="N208" s="128"/>
    </row>
    <row r="209" spans="1:14" s="133" customFormat="1">
      <c r="A209" s="104"/>
      <c r="B209" s="122"/>
      <c r="C209" s="105"/>
      <c r="D209" s="106"/>
      <c r="E209" s="103"/>
      <c r="F209" s="105" t="str">
        <f t="shared" si="7"/>
        <v/>
      </c>
      <c r="G209" s="134"/>
      <c r="H209" s="2"/>
      <c r="I209" s="2"/>
      <c r="J209" s="2"/>
      <c r="K209" s="2"/>
      <c r="L209" s="2"/>
      <c r="M209" s="2"/>
      <c r="N209" s="128"/>
    </row>
    <row r="210" spans="1:14" s="133" customFormat="1">
      <c r="A210" s="104"/>
      <c r="B210" s="122"/>
      <c r="C210" s="105"/>
      <c r="D210" s="106"/>
      <c r="E210" s="103"/>
      <c r="F210" s="105" t="str">
        <f t="shared" si="7"/>
        <v/>
      </c>
      <c r="G210" s="134"/>
      <c r="H210" s="2"/>
      <c r="I210" s="2"/>
      <c r="J210" s="2"/>
      <c r="K210" s="2"/>
      <c r="L210" s="2"/>
      <c r="M210" s="2"/>
      <c r="N210" s="128"/>
    </row>
    <row r="211" spans="1:14" s="133" customFormat="1">
      <c r="A211" s="104"/>
      <c r="B211" s="122"/>
      <c r="C211" s="105"/>
      <c r="D211" s="106"/>
      <c r="E211" s="103"/>
      <c r="F211" s="105" t="str">
        <f t="shared" si="7"/>
        <v/>
      </c>
      <c r="G211" s="134"/>
      <c r="H211" s="2"/>
      <c r="I211" s="2"/>
      <c r="J211" s="2"/>
      <c r="K211" s="2"/>
      <c r="L211" s="2"/>
      <c r="M211" s="2"/>
      <c r="N211" s="128"/>
    </row>
    <row r="212" spans="1:14" s="133" customFormat="1">
      <c r="A212" s="104"/>
      <c r="B212" s="122"/>
      <c r="C212" s="105"/>
      <c r="D212" s="106"/>
      <c r="E212" s="103"/>
      <c r="F212" s="105" t="str">
        <f t="shared" si="7"/>
        <v/>
      </c>
      <c r="G212" s="134"/>
      <c r="H212" s="2"/>
      <c r="I212" s="2"/>
      <c r="J212" s="2"/>
      <c r="K212" s="2"/>
      <c r="L212" s="2"/>
      <c r="M212" s="2"/>
      <c r="N212" s="128"/>
    </row>
    <row r="213" spans="1:14" s="133" customFormat="1">
      <c r="A213" s="104"/>
      <c r="B213" s="122"/>
      <c r="C213" s="105"/>
      <c r="D213" s="106"/>
      <c r="E213" s="103"/>
      <c r="F213" s="105" t="str">
        <f t="shared" si="7"/>
        <v/>
      </c>
      <c r="G213" s="134"/>
      <c r="H213" s="2"/>
      <c r="I213" s="2"/>
      <c r="J213" s="2"/>
      <c r="K213" s="2"/>
      <c r="L213" s="2"/>
      <c r="M213" s="2"/>
      <c r="N213" s="128"/>
    </row>
    <row r="214" spans="1:14" s="133" customFormat="1">
      <c r="A214" s="104"/>
      <c r="B214" s="122"/>
      <c r="C214" s="105"/>
      <c r="D214" s="106"/>
      <c r="E214" s="103"/>
      <c r="F214" s="105" t="str">
        <f t="shared" si="7"/>
        <v/>
      </c>
      <c r="G214" s="134"/>
      <c r="H214" s="2"/>
      <c r="I214" s="2"/>
      <c r="J214" s="2"/>
      <c r="K214" s="2"/>
      <c r="L214" s="2"/>
      <c r="M214" s="2"/>
      <c r="N214" s="128"/>
    </row>
    <row r="215" spans="1:14" s="133" customFormat="1">
      <c r="A215" s="104"/>
      <c r="B215" s="122"/>
      <c r="C215" s="105"/>
      <c r="D215" s="106"/>
      <c r="E215" s="103"/>
      <c r="F215" s="105" t="str">
        <f t="shared" si="7"/>
        <v/>
      </c>
      <c r="G215" s="134"/>
      <c r="H215" s="2"/>
      <c r="I215" s="2"/>
      <c r="J215" s="2"/>
      <c r="K215" s="2"/>
      <c r="L215" s="2"/>
      <c r="M215" s="2"/>
      <c r="N215" s="128"/>
    </row>
    <row r="216" spans="1:14" s="133" customFormat="1">
      <c r="A216" s="104"/>
      <c r="B216" s="122"/>
      <c r="C216" s="105"/>
      <c r="D216" s="106"/>
      <c r="E216" s="103"/>
      <c r="F216" s="105" t="str">
        <f t="shared" si="7"/>
        <v/>
      </c>
      <c r="G216" s="134"/>
      <c r="H216" s="2"/>
      <c r="I216" s="2"/>
      <c r="J216" s="2"/>
      <c r="K216" s="2"/>
      <c r="L216" s="2"/>
      <c r="M216" s="2"/>
      <c r="N216" s="128"/>
    </row>
    <row r="217" spans="1:14" s="133" customFormat="1">
      <c r="A217" s="104"/>
      <c r="B217" s="122"/>
      <c r="C217" s="105"/>
      <c r="D217" s="106"/>
      <c r="E217" s="103"/>
      <c r="F217" s="105" t="str">
        <f t="shared" si="7"/>
        <v/>
      </c>
      <c r="G217" s="134"/>
      <c r="H217" s="2"/>
      <c r="I217" s="2"/>
      <c r="J217" s="2"/>
      <c r="K217" s="2"/>
      <c r="L217" s="2"/>
      <c r="M217" s="2"/>
      <c r="N217" s="128"/>
    </row>
    <row r="218" spans="1:14" s="133" customFormat="1">
      <c r="A218" s="104"/>
      <c r="B218" s="122"/>
      <c r="C218" s="105"/>
      <c r="D218" s="106"/>
      <c r="E218" s="103"/>
      <c r="F218" s="105" t="str">
        <f t="shared" si="7"/>
        <v/>
      </c>
      <c r="G218" s="134"/>
      <c r="H218" s="2"/>
      <c r="I218" s="2"/>
      <c r="J218" s="2"/>
      <c r="K218" s="2"/>
      <c r="L218" s="2"/>
      <c r="M218" s="2"/>
      <c r="N218" s="128"/>
    </row>
    <row r="219" spans="1:14" s="133" customFormat="1">
      <c r="A219" s="104"/>
      <c r="B219" s="122"/>
      <c r="C219" s="105"/>
      <c r="D219" s="106"/>
      <c r="E219" s="103"/>
      <c r="F219" s="105" t="str">
        <f t="shared" si="7"/>
        <v/>
      </c>
      <c r="G219" s="134"/>
      <c r="H219" s="2"/>
      <c r="I219" s="2"/>
      <c r="J219" s="2"/>
      <c r="K219" s="2"/>
      <c r="L219" s="2"/>
      <c r="M219" s="2"/>
      <c r="N219" s="128"/>
    </row>
    <row r="220" spans="1:14" s="133" customFormat="1">
      <c r="A220" s="104"/>
      <c r="B220" s="122"/>
      <c r="C220" s="105"/>
      <c r="D220" s="106"/>
      <c r="E220" s="103"/>
      <c r="F220" s="105" t="str">
        <f t="shared" si="7"/>
        <v/>
      </c>
      <c r="G220" s="134"/>
      <c r="H220" s="2"/>
      <c r="I220" s="2"/>
      <c r="J220" s="2"/>
      <c r="K220" s="2"/>
      <c r="L220" s="2"/>
      <c r="M220" s="2"/>
      <c r="N220" s="128"/>
    </row>
    <row r="221" spans="1:14" s="133" customFormat="1">
      <c r="A221" s="104"/>
      <c r="B221" s="122"/>
      <c r="C221" s="105"/>
      <c r="D221" s="106"/>
      <c r="E221" s="103"/>
      <c r="F221" s="105" t="str">
        <f t="shared" si="7"/>
        <v/>
      </c>
      <c r="G221" s="134"/>
      <c r="H221" s="2"/>
      <c r="I221" s="2"/>
      <c r="J221" s="2"/>
      <c r="K221" s="2"/>
      <c r="L221" s="2"/>
      <c r="M221" s="2"/>
      <c r="N221" s="128"/>
    </row>
    <row r="222" spans="1:14" s="133" customFormat="1">
      <c r="A222" s="104"/>
      <c r="B222" s="122"/>
      <c r="C222" s="105"/>
      <c r="D222" s="106"/>
      <c r="E222" s="103"/>
      <c r="F222" s="105" t="str">
        <f t="shared" si="7"/>
        <v/>
      </c>
      <c r="G222" s="134"/>
      <c r="H222" s="2"/>
      <c r="I222" s="2"/>
      <c r="J222" s="2"/>
      <c r="K222" s="2"/>
      <c r="L222" s="2"/>
      <c r="M222" s="2"/>
      <c r="N222" s="128"/>
    </row>
    <row r="223" spans="1:14" s="133" customFormat="1">
      <c r="A223" s="104"/>
      <c r="B223" s="122"/>
      <c r="C223" s="105"/>
      <c r="D223" s="106"/>
      <c r="E223" s="103"/>
      <c r="F223" s="105" t="str">
        <f t="shared" si="7"/>
        <v/>
      </c>
      <c r="G223" s="134"/>
      <c r="H223" s="2"/>
      <c r="I223" s="2"/>
      <c r="J223" s="2"/>
      <c r="K223" s="2"/>
      <c r="L223" s="2"/>
      <c r="M223" s="2"/>
      <c r="N223" s="128"/>
    </row>
    <row r="224" spans="1:14" s="133" customFormat="1">
      <c r="A224" s="104"/>
      <c r="B224" s="122"/>
      <c r="C224" s="105"/>
      <c r="D224" s="106"/>
      <c r="E224" s="103"/>
      <c r="F224" s="105" t="str">
        <f t="shared" si="7"/>
        <v/>
      </c>
      <c r="G224" s="134"/>
      <c r="H224" s="2"/>
      <c r="I224" s="2"/>
      <c r="J224" s="2"/>
      <c r="K224" s="2"/>
      <c r="L224" s="2"/>
      <c r="M224" s="2"/>
      <c r="N224" s="128"/>
    </row>
    <row r="225" spans="1:14" s="133" customFormat="1">
      <c r="A225" s="104"/>
      <c r="B225" s="122"/>
      <c r="C225" s="105"/>
      <c r="D225" s="106"/>
      <c r="E225" s="103"/>
      <c r="F225" s="105" t="str">
        <f t="shared" si="7"/>
        <v/>
      </c>
      <c r="G225" s="134"/>
      <c r="H225" s="2"/>
      <c r="I225" s="2"/>
      <c r="J225" s="2"/>
      <c r="K225" s="2"/>
      <c r="L225" s="2"/>
      <c r="M225" s="2"/>
      <c r="N225" s="128"/>
    </row>
    <row r="226" spans="1:14" s="133" customFormat="1">
      <c r="A226" s="104"/>
      <c r="B226" s="122"/>
      <c r="C226" s="105"/>
      <c r="D226" s="106"/>
      <c r="E226" s="103"/>
      <c r="F226" s="105" t="str">
        <f t="shared" si="7"/>
        <v/>
      </c>
      <c r="G226" s="134"/>
      <c r="H226" s="2"/>
      <c r="I226" s="2"/>
      <c r="J226" s="2"/>
      <c r="K226" s="2"/>
      <c r="L226" s="2"/>
      <c r="M226" s="2"/>
      <c r="N226" s="128"/>
    </row>
    <row r="227" spans="1:14" s="133" customFormat="1">
      <c r="A227" s="104"/>
      <c r="B227" s="122"/>
      <c r="C227" s="105"/>
      <c r="D227" s="106"/>
      <c r="E227" s="103"/>
      <c r="F227" s="105" t="str">
        <f t="shared" si="7"/>
        <v/>
      </c>
      <c r="G227" s="134"/>
      <c r="H227" s="2"/>
      <c r="I227" s="2"/>
      <c r="J227" s="2"/>
      <c r="K227" s="2"/>
      <c r="L227" s="2"/>
      <c r="M227" s="2"/>
      <c r="N227" s="128"/>
    </row>
    <row r="228" spans="1:14" s="133" customFormat="1">
      <c r="A228" s="104"/>
      <c r="B228" s="122"/>
      <c r="C228" s="105"/>
      <c r="D228" s="106"/>
      <c r="E228" s="103"/>
      <c r="F228" s="105" t="str">
        <f t="shared" si="7"/>
        <v/>
      </c>
      <c r="G228" s="134"/>
      <c r="H228" s="2"/>
      <c r="I228" s="2"/>
      <c r="J228" s="2"/>
      <c r="K228" s="2"/>
      <c r="L228" s="2"/>
      <c r="M228" s="2"/>
      <c r="N228" s="128"/>
    </row>
    <row r="229" spans="1:14" s="133" customFormat="1">
      <c r="A229" s="104"/>
      <c r="B229" s="122"/>
      <c r="C229" s="105"/>
      <c r="D229" s="106"/>
      <c r="E229" s="103"/>
      <c r="F229" s="105" t="str">
        <f t="shared" si="7"/>
        <v/>
      </c>
      <c r="G229" s="134"/>
      <c r="H229" s="2"/>
      <c r="I229" s="2"/>
      <c r="J229" s="2"/>
      <c r="K229" s="2"/>
      <c r="L229" s="2"/>
      <c r="M229" s="2"/>
      <c r="N229" s="128"/>
    </row>
    <row r="230" spans="1:14" s="133" customFormat="1">
      <c r="A230" s="104"/>
      <c r="B230" s="122"/>
      <c r="C230" s="105"/>
      <c r="D230" s="106"/>
      <c r="E230" s="103"/>
      <c r="F230" s="105" t="str">
        <f t="shared" si="7"/>
        <v/>
      </c>
      <c r="G230" s="134"/>
      <c r="H230" s="2"/>
      <c r="I230" s="2"/>
      <c r="J230" s="2"/>
      <c r="K230" s="2"/>
      <c r="L230" s="2"/>
      <c r="M230" s="2"/>
      <c r="N230" s="128"/>
    </row>
    <row r="231" spans="1:14" s="133" customFormat="1">
      <c r="A231" s="104"/>
      <c r="B231" s="122"/>
      <c r="C231" s="105"/>
      <c r="D231" s="106"/>
      <c r="E231" s="103"/>
      <c r="F231" s="105" t="str">
        <f t="shared" si="7"/>
        <v/>
      </c>
      <c r="G231" s="134"/>
      <c r="H231" s="2"/>
      <c r="I231" s="2"/>
      <c r="J231" s="2"/>
      <c r="K231" s="2"/>
      <c r="L231" s="2"/>
      <c r="M231" s="2"/>
      <c r="N231" s="128"/>
    </row>
    <row r="232" spans="1:14" s="133" customFormat="1">
      <c r="A232" s="104"/>
      <c r="B232" s="122"/>
      <c r="C232" s="105"/>
      <c r="D232" s="106"/>
      <c r="E232" s="103"/>
      <c r="F232" s="105" t="str">
        <f t="shared" si="7"/>
        <v/>
      </c>
      <c r="G232" s="134"/>
      <c r="H232" s="2"/>
      <c r="I232" s="2"/>
      <c r="J232" s="2"/>
      <c r="K232" s="2"/>
      <c r="L232" s="2"/>
      <c r="M232" s="2"/>
      <c r="N232" s="128"/>
    </row>
    <row r="233" spans="1:14" s="133" customFormat="1">
      <c r="A233" s="104"/>
      <c r="B233" s="122"/>
      <c r="C233" s="105"/>
      <c r="D233" s="106"/>
      <c r="E233" s="103"/>
      <c r="F233" s="105" t="str">
        <f t="shared" si="7"/>
        <v/>
      </c>
      <c r="G233" s="134"/>
      <c r="H233" s="2"/>
      <c r="I233" s="2"/>
      <c r="J233" s="2"/>
      <c r="K233" s="2"/>
      <c r="L233" s="2"/>
      <c r="M233" s="2"/>
      <c r="N233" s="128"/>
    </row>
    <row r="234" spans="1:14" s="133" customFormat="1">
      <c r="A234" s="104"/>
      <c r="B234" s="122"/>
      <c r="C234" s="105"/>
      <c r="D234" s="106"/>
      <c r="E234" s="103"/>
      <c r="F234" s="105" t="str">
        <f t="shared" si="7"/>
        <v/>
      </c>
      <c r="G234" s="134"/>
      <c r="H234" s="2"/>
      <c r="I234" s="2"/>
      <c r="J234" s="2"/>
      <c r="K234" s="2"/>
      <c r="L234" s="2"/>
      <c r="M234" s="2"/>
      <c r="N234" s="128"/>
    </row>
    <row r="235" spans="1:14" s="133" customFormat="1">
      <c r="A235" s="104"/>
      <c r="B235" s="122"/>
      <c r="C235" s="105"/>
      <c r="D235" s="106"/>
      <c r="E235" s="103"/>
      <c r="F235" s="105" t="str">
        <f t="shared" si="7"/>
        <v/>
      </c>
      <c r="G235" s="134"/>
      <c r="H235" s="2"/>
      <c r="I235" s="2"/>
      <c r="J235" s="2"/>
      <c r="K235" s="2"/>
      <c r="L235" s="2"/>
      <c r="M235" s="2"/>
      <c r="N235" s="128"/>
    </row>
    <row r="236" spans="1:14" s="133" customFormat="1">
      <c r="A236" s="104"/>
      <c r="B236" s="122"/>
      <c r="C236" s="105"/>
      <c r="D236" s="106"/>
      <c r="E236" s="103"/>
      <c r="F236" s="105" t="str">
        <f t="shared" si="7"/>
        <v/>
      </c>
      <c r="G236" s="134"/>
      <c r="H236" s="2"/>
      <c r="I236" s="2"/>
      <c r="J236" s="2"/>
      <c r="K236" s="2"/>
      <c r="L236" s="2"/>
      <c r="M236" s="2"/>
      <c r="N236" s="128"/>
    </row>
    <row r="237" spans="1:14" s="133" customFormat="1">
      <c r="A237" s="104"/>
      <c r="B237" s="122"/>
      <c r="C237" s="105"/>
      <c r="D237" s="106"/>
      <c r="E237" s="103"/>
      <c r="F237" s="105" t="str">
        <f t="shared" si="7"/>
        <v/>
      </c>
      <c r="G237" s="134"/>
      <c r="H237" s="2"/>
      <c r="I237" s="2"/>
      <c r="J237" s="2"/>
      <c r="K237" s="2"/>
      <c r="L237" s="2"/>
      <c r="M237" s="2"/>
      <c r="N237" s="128"/>
    </row>
    <row r="238" spans="1:14" s="133" customFormat="1">
      <c r="A238" s="104"/>
      <c r="B238" s="122"/>
      <c r="C238" s="105"/>
      <c r="D238" s="106"/>
      <c r="E238" s="103"/>
      <c r="F238" s="105" t="str">
        <f t="shared" si="7"/>
        <v/>
      </c>
      <c r="G238" s="134"/>
      <c r="H238" s="2"/>
      <c r="I238" s="2"/>
      <c r="J238" s="2"/>
      <c r="K238" s="2"/>
      <c r="L238" s="2"/>
      <c r="M238" s="2"/>
      <c r="N238" s="128"/>
    </row>
    <row r="239" spans="1:14" s="133" customFormat="1">
      <c r="A239" s="104"/>
      <c r="B239" s="122"/>
      <c r="C239" s="105"/>
      <c r="D239" s="106"/>
      <c r="E239" s="103"/>
      <c r="F239" s="105" t="str">
        <f t="shared" si="7"/>
        <v/>
      </c>
      <c r="G239" s="134"/>
      <c r="H239" s="2"/>
      <c r="I239" s="2"/>
      <c r="J239" s="2"/>
      <c r="K239" s="2"/>
      <c r="L239" s="2"/>
      <c r="M239" s="2"/>
      <c r="N239" s="128"/>
    </row>
    <row r="240" spans="1:14" s="133" customFormat="1">
      <c r="A240" s="104"/>
      <c r="B240" s="122"/>
      <c r="C240" s="105"/>
      <c r="D240" s="106"/>
      <c r="E240" s="103"/>
      <c r="F240" s="105" t="str">
        <f t="shared" si="7"/>
        <v/>
      </c>
      <c r="G240" s="134"/>
      <c r="H240" s="2"/>
      <c r="I240" s="2"/>
      <c r="J240" s="2"/>
      <c r="K240" s="2"/>
      <c r="L240" s="2"/>
      <c r="M240" s="2"/>
      <c r="N240" s="128"/>
    </row>
    <row r="241" spans="1:14" s="133" customFormat="1">
      <c r="A241" s="104"/>
      <c r="B241" s="122"/>
      <c r="C241" s="105"/>
      <c r="D241" s="106"/>
      <c r="E241" s="103"/>
      <c r="F241" s="105" t="str">
        <f t="shared" si="7"/>
        <v/>
      </c>
      <c r="G241" s="134"/>
      <c r="H241" s="2"/>
      <c r="I241" s="2"/>
      <c r="J241" s="2"/>
      <c r="K241" s="2"/>
      <c r="L241" s="2"/>
      <c r="M241" s="2"/>
      <c r="N241" s="128"/>
    </row>
    <row r="242" spans="1:14" s="133" customFormat="1">
      <c r="A242" s="104"/>
      <c r="B242" s="122"/>
      <c r="C242" s="105"/>
      <c r="D242" s="106"/>
      <c r="E242" s="103"/>
      <c r="F242" s="105" t="str">
        <f t="shared" si="7"/>
        <v/>
      </c>
      <c r="G242" s="134"/>
      <c r="H242" s="2"/>
      <c r="I242" s="2"/>
      <c r="J242" s="2"/>
      <c r="K242" s="2"/>
      <c r="L242" s="2"/>
      <c r="M242" s="2"/>
      <c r="N242" s="128"/>
    </row>
    <row r="243" spans="1:14" s="133" customFormat="1">
      <c r="A243" s="104"/>
      <c r="B243" s="122"/>
      <c r="C243" s="105"/>
      <c r="D243" s="106"/>
      <c r="E243" s="103"/>
      <c r="F243" s="105" t="str">
        <f t="shared" si="7"/>
        <v/>
      </c>
      <c r="G243" s="134"/>
      <c r="H243" s="2"/>
      <c r="I243" s="2"/>
      <c r="J243" s="2"/>
      <c r="K243" s="2"/>
      <c r="L243" s="2"/>
      <c r="M243" s="2"/>
      <c r="N243" s="128"/>
    </row>
    <row r="244" spans="1:14" s="133" customFormat="1">
      <c r="A244" s="104"/>
      <c r="B244" s="122"/>
      <c r="C244" s="105"/>
      <c r="D244" s="106"/>
      <c r="E244" s="103"/>
      <c r="F244" s="105" t="str">
        <f t="shared" si="7"/>
        <v/>
      </c>
      <c r="G244" s="134"/>
      <c r="H244" s="2"/>
      <c r="I244" s="2"/>
      <c r="J244" s="2"/>
      <c r="K244" s="2"/>
      <c r="L244" s="2"/>
      <c r="M244" s="2"/>
      <c r="N244" s="128"/>
    </row>
    <row r="245" spans="1:14" s="133" customFormat="1">
      <c r="A245" s="104"/>
      <c r="B245" s="122"/>
      <c r="C245" s="105"/>
      <c r="D245" s="106"/>
      <c r="E245" s="103"/>
      <c r="F245" s="105" t="str">
        <f t="shared" si="7"/>
        <v/>
      </c>
      <c r="G245" s="134"/>
      <c r="H245" s="2"/>
      <c r="I245" s="2"/>
      <c r="J245" s="2"/>
      <c r="K245" s="2"/>
      <c r="L245" s="2"/>
      <c r="M245" s="2"/>
      <c r="N245" s="128"/>
    </row>
    <row r="246" spans="1:14" s="133" customFormat="1">
      <c r="A246" s="104"/>
      <c r="B246" s="122"/>
      <c r="C246" s="105"/>
      <c r="D246" s="106"/>
      <c r="E246" s="103"/>
      <c r="F246" s="105" t="str">
        <f t="shared" si="7"/>
        <v/>
      </c>
      <c r="G246" s="134"/>
      <c r="H246" s="2"/>
      <c r="I246" s="2"/>
      <c r="J246" s="2"/>
      <c r="K246" s="2"/>
      <c r="L246" s="2"/>
      <c r="M246" s="2"/>
      <c r="N246" s="128"/>
    </row>
    <row r="247" spans="1:14" s="133" customFormat="1">
      <c r="A247" s="104"/>
      <c r="B247" s="122"/>
      <c r="C247" s="105"/>
      <c r="D247" s="106"/>
      <c r="E247" s="103"/>
      <c r="F247" s="105" t="str">
        <f t="shared" si="7"/>
        <v/>
      </c>
      <c r="G247" s="134"/>
      <c r="H247" s="2"/>
      <c r="I247" s="2"/>
      <c r="J247" s="2"/>
      <c r="K247" s="2"/>
      <c r="L247" s="2"/>
      <c r="M247" s="2"/>
      <c r="N247" s="128"/>
    </row>
    <row r="248" spans="1:14" s="133" customFormat="1">
      <c r="A248" s="104"/>
      <c r="B248" s="122"/>
      <c r="C248" s="105"/>
      <c r="D248" s="106"/>
      <c r="E248" s="103"/>
      <c r="F248" s="105" t="str">
        <f t="shared" si="7"/>
        <v/>
      </c>
      <c r="G248" s="134"/>
      <c r="H248" s="2"/>
      <c r="I248" s="2"/>
      <c r="J248" s="2"/>
      <c r="K248" s="2"/>
      <c r="L248" s="2"/>
      <c r="M248" s="2"/>
      <c r="N248" s="128"/>
    </row>
    <row r="249" spans="1:14" s="133" customFormat="1">
      <c r="A249" s="104"/>
      <c r="B249" s="122"/>
      <c r="C249" s="105"/>
      <c r="D249" s="106"/>
      <c r="E249" s="103"/>
      <c r="F249" s="105" t="str">
        <f t="shared" si="7"/>
        <v/>
      </c>
      <c r="G249" s="134"/>
      <c r="H249" s="2"/>
      <c r="I249" s="2"/>
      <c r="J249" s="2"/>
      <c r="K249" s="2"/>
      <c r="L249" s="2"/>
      <c r="M249" s="2"/>
      <c r="N249" s="128"/>
    </row>
    <row r="250" spans="1:14" s="133" customFormat="1">
      <c r="A250" s="104"/>
      <c r="B250" s="122"/>
      <c r="C250" s="105"/>
      <c r="D250" s="106"/>
      <c r="E250" s="103"/>
      <c r="F250" s="105" t="str">
        <f t="shared" si="7"/>
        <v/>
      </c>
      <c r="G250" s="134"/>
      <c r="H250" s="2"/>
      <c r="I250" s="2"/>
      <c r="J250" s="2"/>
      <c r="K250" s="2"/>
      <c r="L250" s="2"/>
      <c r="M250" s="2"/>
      <c r="N250" s="128"/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50"/>
  <conditionalFormatting sqref="K11:K42">
    <cfRule type="cellIs" dxfId="31" priority="4" stopIfTrue="1" operator="greaterThanOrEqual">
      <formula>0</formula>
    </cfRule>
  </conditionalFormatting>
  <conditionalFormatting sqref="B1:B1048576">
    <cfRule type="cellIs" dxfId="30" priority="1" operator="equal">
      <formula>"Fixed"</formula>
    </cfRule>
    <cfRule type="cellIs" dxfId="29" priority="2" operator="equal">
      <formula>"Income"</formula>
    </cfRule>
    <cfRule type="cellIs" dxfId="28" priority="3" operator="equal">
      <formula>"Variable"</formula>
    </cfRule>
  </conditionalFormatting>
  <dataValidations count="3">
    <dataValidation type="list" allowBlank="1" showInputMessage="1" showErrorMessage="1" sqref="C3:C1048576">
      <formula1>INDIRECT(B3)</formula1>
    </dataValidation>
    <dataValidation type="date" operator="greaterThan" allowBlank="1" showInputMessage="1" showErrorMessage="1" sqref="A3:A250">
      <formula1>1</formula1>
    </dataValidation>
    <dataValidation type="list" showInputMessage="1" showErrorMessage="1" sqref="B3:B1048576">
      <formula1>Type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50"/>
  <sheetViews>
    <sheetView showGridLines="0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05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Analysis'!C$42&gt;=6),J2,SUMIF(F:F,"Income"&amp;H2,D:D))</f>
        <v>0</v>
      </c>
      <c r="J2" s="131">
        <f>Budget!J3</f>
        <v>4583.333333333333</v>
      </c>
      <c r="K2" s="132">
        <f ca="1">I2-J2</f>
        <v>-4583.333333333333</v>
      </c>
    </row>
    <row r="3" spans="1:15">
      <c r="B3" s="105"/>
      <c r="F3" s="105" t="str">
        <f t="shared" ref="F3:F66" si="0">B3&amp;C3</f>
        <v/>
      </c>
      <c r="H3" s="129" t="str">
        <f>Budget!I4</f>
        <v>Jane</v>
      </c>
      <c r="I3" s="130">
        <f ca="1">IF(AND(Budget!L4="A",'YTD Analysis'!C$42&gt;=6),J3,SUMIF(F:F,"Income"&amp;H3,D:D))</f>
        <v>0</v>
      </c>
      <c r="J3" s="131">
        <f>Budget!J4</f>
        <v>2666.6666666666665</v>
      </c>
      <c r="K3" s="132">
        <f t="shared" ref="K3:K8" ca="1" si="1">I3-J3</f>
        <v>-2666.6666666666665</v>
      </c>
      <c r="M3" s="135" t="s">
        <v>67</v>
      </c>
    </row>
    <row r="4" spans="1:15">
      <c r="B4" s="105"/>
      <c r="F4" s="105" t="str">
        <f t="shared" si="0"/>
        <v/>
      </c>
      <c r="H4" s="129" t="str">
        <f>Budget!I5</f>
        <v>Tutoring</v>
      </c>
      <c r="I4" s="130">
        <f ca="1">IF(AND(Budget!L5="A",'YTD Analysis'!C$42&gt;=6),J4,SUMIF(F:F,"Income"&amp;H4,D:D))</f>
        <v>0</v>
      </c>
      <c r="J4" s="136">
        <f>Budget!J5</f>
        <v>83.333333333333329</v>
      </c>
      <c r="K4" s="132">
        <f t="shared" ca="1" si="1"/>
        <v>-83.333333333333329</v>
      </c>
      <c r="M4" s="135" t="s">
        <v>68</v>
      </c>
    </row>
    <row r="5" spans="1:15">
      <c r="B5" s="105"/>
      <c r="F5" s="105" t="str">
        <f t="shared" si="0"/>
        <v/>
      </c>
      <c r="H5" s="129" t="str">
        <f>Budget!I6</f>
        <v>Gifts</v>
      </c>
      <c r="I5" s="130">
        <f ca="1">IF(AND(Budget!L6="A",'YTD Analysis'!C$42&gt;=6),J5,SUMIF(F:F,"Income"&amp;H5,D:D))</f>
        <v>0</v>
      </c>
      <c r="J5" s="136">
        <f>Budget!J6</f>
        <v>41.666666666666664</v>
      </c>
      <c r="K5" s="132">
        <f t="shared" ca="1" si="1"/>
        <v>-41.666666666666664</v>
      </c>
    </row>
    <row r="6" spans="1:15">
      <c r="B6" s="105"/>
      <c r="E6" s="155"/>
      <c r="F6" s="105" t="str">
        <f t="shared" si="0"/>
        <v/>
      </c>
      <c r="H6" s="129" t="str">
        <f>Budget!I7</f>
        <v>Other</v>
      </c>
      <c r="I6" s="130">
        <f ca="1">IF(AND(Budget!L7="A",'YTD Analysis'!C$42&gt;=6),J6,SUMIF(F:F,"Income"&amp;H6,D:D))</f>
        <v>0</v>
      </c>
      <c r="J6" s="136">
        <f>Budget!J7</f>
        <v>0</v>
      </c>
      <c r="K6" s="132">
        <f t="shared" ca="1" si="1"/>
        <v>0</v>
      </c>
    </row>
    <row r="7" spans="1:15">
      <c r="B7" s="105"/>
      <c r="F7" s="105" t="str">
        <f t="shared" si="0"/>
        <v/>
      </c>
      <c r="H7" s="129" t="str">
        <f>Budget!I8</f>
        <v>Other</v>
      </c>
      <c r="I7" s="130">
        <f ca="1">IF(AND(Budget!L8="A",'YTD Analysis'!C$42&gt;=6),J7,SUMIF(F:F,"Income"&amp;H7,D:D))</f>
        <v>0</v>
      </c>
      <c r="J7" s="131">
        <f>Budget!J8</f>
        <v>0</v>
      </c>
      <c r="K7" s="132">
        <f t="shared" ca="1" si="1"/>
        <v>0</v>
      </c>
    </row>
    <row r="8" spans="1:15" ht="13.5" thickBot="1">
      <c r="B8" s="105"/>
      <c r="E8" s="155"/>
      <c r="F8" s="105" t="str">
        <f t="shared" si="0"/>
        <v/>
      </c>
      <c r="H8" s="137" t="str">
        <f>Budget!I9</f>
        <v>Other</v>
      </c>
      <c r="I8" s="130">
        <f ca="1">IF(AND(Budget!L9="A",'YTD Analysis'!C$42&gt;=6),J8,SUMIF(F:F,"Income"&amp;H8,D:D))</f>
        <v>0</v>
      </c>
      <c r="J8" s="138">
        <f>Budget!J9</f>
        <v>0</v>
      </c>
      <c r="K8" s="132">
        <f t="shared" ca="1" si="1"/>
        <v>0</v>
      </c>
    </row>
    <row r="9" spans="1:15" ht="13.5" thickBot="1">
      <c r="B9" s="105"/>
      <c r="F9" s="105" t="str">
        <f t="shared" si="0"/>
        <v/>
      </c>
      <c r="H9" s="139" t="s">
        <v>29</v>
      </c>
      <c r="I9" s="140">
        <f ca="1">SUM(I2:I8)</f>
        <v>0</v>
      </c>
      <c r="J9" s="141">
        <f>SUM(J2:J8)</f>
        <v>7375</v>
      </c>
      <c r="K9" s="142">
        <f ca="1">SUM(K2:K8)</f>
        <v>-7375</v>
      </c>
    </row>
    <row r="10" spans="1:15" ht="13.5" thickBot="1">
      <c r="A10" s="107"/>
      <c r="B10" s="105"/>
      <c r="D10" s="108"/>
      <c r="E10" s="109"/>
      <c r="F10" s="105" t="str">
        <f t="shared" si="0"/>
        <v/>
      </c>
      <c r="G10" s="143"/>
    </row>
    <row r="11" spans="1:15" ht="13.5" thickBot="1">
      <c r="B11" s="105"/>
      <c r="F11" s="105" t="str">
        <f t="shared" si="0"/>
        <v/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B12" s="105"/>
      <c r="F12" s="105" t="str">
        <f t="shared" si="0"/>
        <v/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IF(Budget!D4="Yes",(6*Budget!C4)-('YTD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B13" s="105"/>
      <c r="E13" s="155"/>
      <c r="F13" s="105" t="str">
        <f t="shared" si="0"/>
        <v/>
      </c>
      <c r="H13" s="129" t="str">
        <f>Budget!B5</f>
        <v>Car</v>
      </c>
      <c r="I13" s="147">
        <f t="shared" si="2"/>
        <v>0</v>
      </c>
      <c r="J13" s="148">
        <f>IF(Budget!D5="Yes",(6*Budget!C5)-('YTD Analysis'!C4),Budget!C5)</f>
        <v>90</v>
      </c>
      <c r="K13" s="149">
        <f t="shared" ref="K13:K41" si="4">J13-I13</f>
        <v>90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B14" s="105"/>
      <c r="F14" s="105" t="str">
        <f t="shared" si="0"/>
        <v/>
      </c>
      <c r="H14" s="129" t="str">
        <f>Budget!B6</f>
        <v>Charity</v>
      </c>
      <c r="I14" s="147">
        <f t="shared" si="2"/>
        <v>0</v>
      </c>
      <c r="J14" s="148">
        <f>IF(Budget!D6="Yes",(6*Budget!C6)-('YTD Analysis'!C5),Budget!C6)</f>
        <v>50</v>
      </c>
      <c r="K14" s="149">
        <f t="shared" si="4"/>
        <v>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B15" s="105"/>
      <c r="E15" s="155"/>
      <c r="F15" s="105" t="str">
        <f t="shared" si="0"/>
        <v/>
      </c>
      <c r="H15" s="129" t="str">
        <f>Budget!B7</f>
        <v>Emergency</v>
      </c>
      <c r="I15" s="147">
        <f t="shared" si="2"/>
        <v>0</v>
      </c>
      <c r="J15" s="148">
        <f>IF(Budget!D7="Yes",(6*Budget!C7)-('YTD Analysis'!C6),Budget!C7)</f>
        <v>300</v>
      </c>
      <c r="K15" s="149">
        <f t="shared" si="4"/>
        <v>300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B16" s="105"/>
      <c r="F16" s="105" t="str">
        <f t="shared" si="0"/>
        <v/>
      </c>
      <c r="H16" s="129" t="str">
        <f>Budget!B8</f>
        <v>Gas</v>
      </c>
      <c r="I16" s="147">
        <f t="shared" si="2"/>
        <v>0</v>
      </c>
      <c r="J16" s="148">
        <f>IF(Budget!D8="Yes",(6*Budget!C8)-('YTD Analysis'!C7),Budget!C8)</f>
        <v>300</v>
      </c>
      <c r="K16" s="149">
        <f t="shared" si="4"/>
        <v>300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2:15">
      <c r="B17" s="105"/>
      <c r="F17" s="105" t="str">
        <f t="shared" si="0"/>
        <v/>
      </c>
      <c r="G17" s="151"/>
      <c r="H17" s="129" t="str">
        <f>Budget!B9</f>
        <v>Gifts</v>
      </c>
      <c r="I17" s="147">
        <f t="shared" si="2"/>
        <v>0</v>
      </c>
      <c r="J17" s="148">
        <f>IF(Budget!D9="Yes",(6*Budget!C9)-('YTD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2:15">
      <c r="B18" s="105"/>
      <c r="E18" s="155"/>
      <c r="F18" s="105" t="str">
        <f t="shared" si="0"/>
        <v/>
      </c>
      <c r="G18" s="151"/>
      <c r="H18" s="129" t="str">
        <f>Budget!B10</f>
        <v>Going Out</v>
      </c>
      <c r="I18" s="147">
        <f t="shared" si="2"/>
        <v>0</v>
      </c>
      <c r="J18" s="148">
        <f>IF(Budget!D10="Yes",(6*Budget!C10)-('YTD Analysis'!C9),Budget!C10)</f>
        <v>75</v>
      </c>
      <c r="K18" s="149">
        <f t="shared" si="4"/>
        <v>75</v>
      </c>
      <c r="M18" s="129" t="str">
        <f>Budget!F10</f>
        <v>Mortgage</v>
      </c>
      <c r="N18" s="147">
        <f>Budget!G10</f>
        <v>2000</v>
      </c>
      <c r="O18" s="150" t="str">
        <f t="shared" si="3"/>
        <v/>
      </c>
    </row>
    <row r="19" spans="2:15">
      <c r="F19" s="105" t="str">
        <f t="shared" si="0"/>
        <v/>
      </c>
      <c r="H19" s="129" t="str">
        <f>Budget!B11</f>
        <v>Groceries</v>
      </c>
      <c r="I19" s="147">
        <f t="shared" si="2"/>
        <v>0</v>
      </c>
      <c r="J19" s="148">
        <f>IF(Budget!D11="Yes",(6*Budget!C11)-('YTD Analysis'!C10),Budget!C11)</f>
        <v>500</v>
      </c>
      <c r="K19" s="149">
        <f t="shared" si="4"/>
        <v>500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2:15">
      <c r="F20" s="105" t="str">
        <f t="shared" si="0"/>
        <v/>
      </c>
      <c r="H20" s="129" t="str">
        <f>Budget!B12</f>
        <v>Jane</v>
      </c>
      <c r="I20" s="147">
        <f t="shared" si="2"/>
        <v>0</v>
      </c>
      <c r="J20" s="148">
        <f>IF(Budget!D12="Yes",(6*Budget!C12)-('YTD Analysis'!C11),Budget!C12)</f>
        <v>30</v>
      </c>
      <c r="K20" s="149">
        <f t="shared" si="4"/>
        <v>30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2:15">
      <c r="F21" s="105" t="str">
        <f t="shared" si="0"/>
        <v/>
      </c>
      <c r="H21" s="129" t="str">
        <f>Budget!B13</f>
        <v>John</v>
      </c>
      <c r="I21" s="147">
        <f t="shared" si="2"/>
        <v>0</v>
      </c>
      <c r="J21" s="148">
        <f>IF(Budget!D13="Yes",(6*Budget!C13)-('YTD Analysis'!C12),Budget!C13)</f>
        <v>30</v>
      </c>
      <c r="K21" s="149">
        <f t="shared" si="4"/>
        <v>30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2:15">
      <c r="F22" s="105" t="str">
        <f t="shared" si="0"/>
        <v/>
      </c>
      <c r="H22" s="129" t="str">
        <f>Budget!B14</f>
        <v>kids</v>
      </c>
      <c r="I22" s="147">
        <f t="shared" si="2"/>
        <v>0</v>
      </c>
      <c r="J22" s="148">
        <f>IF(Budget!D14="Yes",(6*Budget!C14)-('YTD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2:15">
      <c r="F23" s="105" t="str">
        <f t="shared" si="0"/>
        <v/>
      </c>
      <c r="H23" s="129" t="str">
        <f>Budget!B15</f>
        <v>Kids Clothing</v>
      </c>
      <c r="I23" s="147">
        <f t="shared" si="2"/>
        <v>0</v>
      </c>
      <c r="J23" s="148">
        <f>IF(Budget!D15="Yes",(6*Budget!C15)-('YTD Analysis'!C14),Budget!C15)</f>
        <v>600</v>
      </c>
      <c r="K23" s="149">
        <f t="shared" si="4"/>
        <v>600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2:15">
      <c r="F24" s="105" t="str">
        <f t="shared" si="0"/>
        <v/>
      </c>
      <c r="H24" s="129" t="str">
        <f>Budget!B16</f>
        <v>Kids Medical</v>
      </c>
      <c r="I24" s="147">
        <f t="shared" si="2"/>
        <v>0</v>
      </c>
      <c r="J24" s="148">
        <f>IF(Budget!D16="Yes",(6*Budget!C16)-('YTD Analysis'!C15),Budget!C16)</f>
        <v>75</v>
      </c>
      <c r="K24" s="149">
        <f t="shared" si="4"/>
        <v>75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2:15">
      <c r="F25" s="105" t="str">
        <f t="shared" si="0"/>
        <v/>
      </c>
      <c r="H25" s="129" t="str">
        <f>Budget!B17</f>
        <v>Medical</v>
      </c>
      <c r="I25" s="147">
        <f t="shared" si="2"/>
        <v>0</v>
      </c>
      <c r="J25" s="148">
        <f>IF(Budget!D17="Yes",(6*Budget!C17)-('YTD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2:15">
      <c r="F26" s="105" t="str">
        <f t="shared" si="0"/>
        <v/>
      </c>
      <c r="H26" s="129" t="str">
        <f>Budget!B18</f>
        <v>Misc</v>
      </c>
      <c r="I26" s="147">
        <f t="shared" si="2"/>
        <v>0</v>
      </c>
      <c r="J26" s="148">
        <f>IF(Budget!D18="Yes",(6*Budget!C18)-('YTD Analysis'!C17),Budget!C18)</f>
        <v>200</v>
      </c>
      <c r="K26" s="149">
        <f t="shared" si="4"/>
        <v>200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2:15">
      <c r="F27" s="105" t="str">
        <f t="shared" si="0"/>
        <v/>
      </c>
      <c r="H27" s="129" t="str">
        <f>Budget!B19</f>
        <v>My Clothing</v>
      </c>
      <c r="I27" s="147">
        <f t="shared" si="2"/>
        <v>0</v>
      </c>
      <c r="J27" s="148">
        <f>IF(Budget!D19="Yes",(6*Budget!C19)-('YTD Analysis'!C18),Budget!C19)</f>
        <v>25</v>
      </c>
      <c r="K27" s="149">
        <f t="shared" si="4"/>
        <v>25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2:15">
      <c r="F28" s="105" t="str">
        <f t="shared" si="0"/>
        <v/>
      </c>
      <c r="H28" s="129" t="str">
        <f>Budget!B20</f>
        <v>Other</v>
      </c>
      <c r="I28" s="147">
        <f t="shared" si="2"/>
        <v>0</v>
      </c>
      <c r="J28" s="148">
        <f>IF(Budget!D20="Yes",(6*Budget!C20)-('YTD Analysis'!C19),Budget!C20)</f>
        <v>0</v>
      </c>
      <c r="K28" s="149">
        <f t="shared" si="4"/>
        <v>0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2:15">
      <c r="F29" s="105" t="str">
        <f t="shared" si="0"/>
        <v/>
      </c>
      <c r="H29" s="129" t="str">
        <f>Budget!B21</f>
        <v>Travel</v>
      </c>
      <c r="I29" s="147">
        <f t="shared" si="2"/>
        <v>0</v>
      </c>
      <c r="J29" s="148">
        <f>IF(Budget!D21="Yes",(6*Budget!C21)-('YTD Analysis'!C20),Budget!C21)</f>
        <v>600</v>
      </c>
      <c r="K29" s="149">
        <f t="shared" si="4"/>
        <v>600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2:15">
      <c r="F30" s="105" t="str">
        <f t="shared" si="0"/>
        <v/>
      </c>
      <c r="H30" s="129" t="str">
        <f>Budget!B22</f>
        <v>Utilities</v>
      </c>
      <c r="I30" s="147">
        <f t="shared" si="2"/>
        <v>0</v>
      </c>
      <c r="J30" s="148">
        <f>IF(Budget!D22="Yes",(6*Budget!C22)-('YTD Analysis'!C21),Budget!C22)</f>
        <v>250</v>
      </c>
      <c r="K30" s="149">
        <f t="shared" si="4"/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2:15">
      <c r="F31" s="105" t="str">
        <f t="shared" si="0"/>
        <v/>
      </c>
      <c r="H31" s="129">
        <f>Budget!B23</f>
        <v>0</v>
      </c>
      <c r="I31" s="147">
        <f t="shared" si="2"/>
        <v>0</v>
      </c>
      <c r="J31" s="148">
        <f>IF(Budget!D23="Yes",(6*Budget!C23)-('YTD Analysis'!C22),Budget!C23)</f>
        <v>0</v>
      </c>
      <c r="K31" s="149">
        <f t="shared" si="4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2:15">
      <c r="F32" s="105" t="str">
        <f t="shared" si="0"/>
        <v/>
      </c>
      <c r="H32" s="129">
        <f>Budget!B24</f>
        <v>0</v>
      </c>
      <c r="I32" s="147">
        <f t="shared" si="2"/>
        <v>0</v>
      </c>
      <c r="J32" s="148">
        <f>IF(Budget!D24="Yes",(6*Budget!C24)-('YTD Analysis'!C23),Budget!C24)</f>
        <v>0</v>
      </c>
      <c r="K32" s="149">
        <f t="shared" si="4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05" t="str">
        <f t="shared" si="0"/>
        <v/>
      </c>
      <c r="H33" s="129">
        <f>Budget!B25</f>
        <v>0</v>
      </c>
      <c r="I33" s="147">
        <f t="shared" si="2"/>
        <v>0</v>
      </c>
      <c r="J33" s="148">
        <f>IF(Budget!D25="Yes",(6*Budget!C25)-('YTD Analysis'!C24),Budget!C25)</f>
        <v>0</v>
      </c>
      <c r="K33" s="149">
        <f t="shared" si="4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05" t="str">
        <f t="shared" si="0"/>
        <v/>
      </c>
      <c r="H34" s="129">
        <f>Budget!B26</f>
        <v>0</v>
      </c>
      <c r="I34" s="147">
        <f t="shared" si="2"/>
        <v>0</v>
      </c>
      <c r="J34" s="148">
        <f>IF(Budget!D26="Yes",(6*Budget!C26)-('YTD Analysis'!C25),Budget!C26)</f>
        <v>0</v>
      </c>
      <c r="K34" s="149">
        <f t="shared" si="4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05" t="str">
        <f t="shared" si="0"/>
        <v/>
      </c>
      <c r="H35" s="129">
        <f>Budget!B27</f>
        <v>0</v>
      </c>
      <c r="I35" s="147">
        <f t="shared" si="2"/>
        <v>0</v>
      </c>
      <c r="J35" s="148">
        <f>IF(Budget!D27="Yes",(6*Budget!C27)-('YTD Analysis'!C26),Budget!C27)</f>
        <v>0</v>
      </c>
      <c r="K35" s="149">
        <f t="shared" si="4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05" t="str">
        <f t="shared" si="0"/>
        <v/>
      </c>
      <c r="H36" s="129">
        <f>Budget!B28</f>
        <v>0</v>
      </c>
      <c r="I36" s="147">
        <f t="shared" si="2"/>
        <v>0</v>
      </c>
      <c r="J36" s="148">
        <f>IF(Budget!D28="Yes",(6*Budget!C28)-('YTD Analysis'!C27),Budget!C28)</f>
        <v>0</v>
      </c>
      <c r="K36" s="149">
        <f t="shared" si="4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05" t="str">
        <f t="shared" si="0"/>
        <v/>
      </c>
      <c r="H37" s="129">
        <f>Budget!B29</f>
        <v>0</v>
      </c>
      <c r="I37" s="147">
        <f t="shared" si="2"/>
        <v>0</v>
      </c>
      <c r="J37" s="148">
        <f>IF(Budget!D29="Yes",(6*Budget!C29)-('YTD Analysis'!C28),Budget!C29)</f>
        <v>0</v>
      </c>
      <c r="K37" s="149">
        <f t="shared" si="4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05" t="str">
        <f t="shared" si="0"/>
        <v/>
      </c>
      <c r="H38" s="129">
        <f>Budget!B30</f>
        <v>0</v>
      </c>
      <c r="I38" s="147">
        <f t="shared" si="2"/>
        <v>0</v>
      </c>
      <c r="J38" s="148">
        <f>IF(Budget!D30="Yes",(6*Budget!C30)-('YTD Analysis'!C29),Budget!C30)</f>
        <v>0</v>
      </c>
      <c r="K38" s="149">
        <f t="shared" si="4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05" t="str">
        <f t="shared" si="0"/>
        <v/>
      </c>
      <c r="H39" s="129">
        <f>Budget!B31</f>
        <v>0</v>
      </c>
      <c r="I39" s="147">
        <f t="shared" si="2"/>
        <v>0</v>
      </c>
      <c r="J39" s="148">
        <f>IF(Budget!D31="Yes",(6*Budget!C31)-('YTD Analysis'!C30),Budget!C31)</f>
        <v>0</v>
      </c>
      <c r="K39" s="149">
        <f t="shared" si="4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05" t="str">
        <f t="shared" si="0"/>
        <v/>
      </c>
      <c r="H40" s="129">
        <f>Budget!B32</f>
        <v>0</v>
      </c>
      <c r="I40" s="147">
        <f t="shared" si="2"/>
        <v>0</v>
      </c>
      <c r="J40" s="148">
        <f>IF(Budget!D32="Yes",(6*Budget!C32)-('YTD Analysis'!C31),Budget!C32)</f>
        <v>0</v>
      </c>
      <c r="K40" s="149">
        <f t="shared" si="4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05" t="str">
        <f t="shared" si="0"/>
        <v/>
      </c>
      <c r="H41" s="129">
        <f>Budget!B33</f>
        <v>0</v>
      </c>
      <c r="I41" s="147">
        <f t="shared" si="2"/>
        <v>0</v>
      </c>
      <c r="J41" s="148">
        <f>IF(Budget!D33="Yes",(6*Budget!C33)-('YTD Analysis'!C32),Budget!C33)</f>
        <v>0</v>
      </c>
      <c r="K41" s="149">
        <f t="shared" si="4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05" t="str">
        <f t="shared" si="0"/>
        <v/>
      </c>
      <c r="H42" s="152" t="s">
        <v>29</v>
      </c>
      <c r="I42" s="153">
        <f>SUM(I12:I41)</f>
        <v>0</v>
      </c>
      <c r="J42" s="145">
        <f>SUM(J12:J41)</f>
        <v>3380</v>
      </c>
      <c r="K42" s="154">
        <f>SUM(K12:K41)</f>
        <v>3380</v>
      </c>
    </row>
    <row r="43" spans="6:15">
      <c r="F43" s="105" t="str">
        <f t="shared" si="0"/>
        <v/>
      </c>
    </row>
    <row r="44" spans="6:15">
      <c r="F44" s="105" t="str">
        <f t="shared" si="0"/>
        <v/>
      </c>
    </row>
    <row r="45" spans="6:15">
      <c r="F45" s="105" t="str">
        <f t="shared" si="0"/>
        <v/>
      </c>
    </row>
    <row r="46" spans="6:15">
      <c r="F46" s="105" t="str">
        <f t="shared" si="0"/>
        <v/>
      </c>
    </row>
    <row r="47" spans="6:15">
      <c r="F47" s="105" t="str">
        <f t="shared" si="0"/>
        <v/>
      </c>
    </row>
    <row r="48" spans="6:15">
      <c r="F48" s="105" t="str">
        <f t="shared" si="0"/>
        <v/>
      </c>
    </row>
    <row r="49" spans="1:14" s="133" customFormat="1">
      <c r="A49" s="104"/>
      <c r="B49" s="122"/>
      <c r="C49" s="105"/>
      <c r="D49" s="106"/>
      <c r="E49" s="103"/>
      <c r="F49" s="105" t="str">
        <f t="shared" si="0"/>
        <v/>
      </c>
      <c r="G49" s="134"/>
      <c r="H49" s="2"/>
      <c r="I49" s="2"/>
      <c r="J49" s="2"/>
      <c r="K49" s="2"/>
      <c r="L49" s="2"/>
      <c r="M49" s="2"/>
      <c r="N49" s="128"/>
    </row>
    <row r="50" spans="1:14" s="133" customFormat="1">
      <c r="A50" s="104"/>
      <c r="B50" s="122"/>
      <c r="C50" s="105"/>
      <c r="D50" s="106"/>
      <c r="E50" s="103"/>
      <c r="F50" s="105" t="str">
        <f t="shared" si="0"/>
        <v/>
      </c>
      <c r="G50" s="134"/>
      <c r="H50" s="2"/>
      <c r="I50" s="2"/>
      <c r="J50" s="2"/>
      <c r="K50" s="2"/>
      <c r="L50" s="2"/>
      <c r="M50" s="2"/>
      <c r="N50" s="128"/>
    </row>
    <row r="51" spans="1:14" s="133" customFormat="1">
      <c r="A51" s="104"/>
      <c r="B51" s="122"/>
      <c r="C51" s="105"/>
      <c r="D51" s="106"/>
      <c r="E51" s="103"/>
      <c r="F51" s="105" t="str">
        <f t="shared" si="0"/>
        <v/>
      </c>
      <c r="G51" s="134"/>
      <c r="H51" s="2"/>
      <c r="I51" s="2"/>
      <c r="J51" s="2"/>
      <c r="K51" s="2"/>
      <c r="L51" s="2"/>
      <c r="M51" s="2"/>
      <c r="N51" s="128"/>
    </row>
    <row r="52" spans="1:14" s="133" customFormat="1">
      <c r="A52" s="104"/>
      <c r="B52" s="122"/>
      <c r="C52" s="105"/>
      <c r="D52" s="106"/>
      <c r="E52" s="103"/>
      <c r="F52" s="105" t="str">
        <f t="shared" si="0"/>
        <v/>
      </c>
      <c r="G52" s="134"/>
      <c r="H52" s="2"/>
      <c r="I52" s="2"/>
      <c r="J52" s="2"/>
      <c r="K52" s="2"/>
      <c r="L52" s="2"/>
      <c r="M52" s="2"/>
      <c r="N52" s="128"/>
    </row>
    <row r="53" spans="1:14" s="133" customFormat="1">
      <c r="A53" s="104"/>
      <c r="B53" s="122"/>
      <c r="C53" s="105"/>
      <c r="D53" s="106"/>
      <c r="E53" s="103"/>
      <c r="F53" s="105" t="str">
        <f t="shared" si="0"/>
        <v/>
      </c>
      <c r="G53" s="134"/>
      <c r="H53" s="2"/>
      <c r="I53" s="2"/>
      <c r="J53" s="2"/>
      <c r="K53" s="2"/>
      <c r="L53" s="2"/>
      <c r="M53" s="2"/>
      <c r="N53" s="128"/>
    </row>
    <row r="54" spans="1:14" s="133" customFormat="1">
      <c r="A54" s="104"/>
      <c r="B54" s="122"/>
      <c r="C54" s="105"/>
      <c r="D54" s="106"/>
      <c r="E54" s="103"/>
      <c r="F54" s="105" t="str">
        <f t="shared" si="0"/>
        <v/>
      </c>
      <c r="G54" s="134"/>
      <c r="H54" s="2"/>
      <c r="I54" s="2"/>
      <c r="J54" s="2"/>
      <c r="K54" s="2"/>
      <c r="L54" s="2"/>
      <c r="M54" s="2"/>
      <c r="N54" s="128"/>
    </row>
    <row r="55" spans="1:14" s="133" customFormat="1">
      <c r="A55" s="104"/>
      <c r="B55" s="122"/>
      <c r="C55" s="105"/>
      <c r="D55" s="106"/>
      <c r="E55" s="103"/>
      <c r="F55" s="105" t="str">
        <f t="shared" si="0"/>
        <v/>
      </c>
      <c r="G55" s="134"/>
      <c r="H55" s="2"/>
      <c r="I55" s="2"/>
      <c r="J55" s="2"/>
      <c r="K55" s="2"/>
      <c r="L55" s="2"/>
      <c r="M55" s="2"/>
      <c r="N55" s="128"/>
    </row>
    <row r="56" spans="1:14" s="133" customFormat="1">
      <c r="A56" s="104"/>
      <c r="B56" s="122"/>
      <c r="C56" s="105"/>
      <c r="D56" s="106"/>
      <c r="E56" s="103"/>
      <c r="F56" s="105" t="str">
        <f t="shared" si="0"/>
        <v/>
      </c>
      <c r="G56" s="134"/>
      <c r="H56" s="2"/>
      <c r="I56" s="2"/>
      <c r="J56" s="2"/>
      <c r="K56" s="2"/>
      <c r="L56" s="2"/>
      <c r="M56" s="2"/>
      <c r="N56" s="128"/>
    </row>
    <row r="57" spans="1:14" s="133" customFormat="1">
      <c r="A57" s="104"/>
      <c r="B57" s="122"/>
      <c r="C57" s="105"/>
      <c r="D57" s="106"/>
      <c r="E57" s="103"/>
      <c r="F57" s="105" t="str">
        <f t="shared" si="0"/>
        <v/>
      </c>
      <c r="G57" s="134"/>
      <c r="H57" s="2"/>
      <c r="I57" s="2"/>
      <c r="J57" s="2"/>
      <c r="K57" s="2"/>
      <c r="L57" s="2"/>
      <c r="M57" s="2"/>
      <c r="N57" s="128"/>
    </row>
    <row r="58" spans="1:14" s="133" customFormat="1">
      <c r="A58" s="104"/>
      <c r="B58" s="122"/>
      <c r="C58" s="105"/>
      <c r="D58" s="106"/>
      <c r="E58" s="103"/>
      <c r="F58" s="105" t="str">
        <f t="shared" si="0"/>
        <v/>
      </c>
      <c r="G58" s="134"/>
      <c r="H58" s="2"/>
      <c r="I58" s="2"/>
      <c r="J58" s="2"/>
      <c r="K58" s="2"/>
      <c r="L58" s="2"/>
      <c r="M58" s="2"/>
      <c r="N58" s="128"/>
    </row>
    <row r="59" spans="1:14" s="133" customFormat="1">
      <c r="A59" s="104"/>
      <c r="B59" s="122"/>
      <c r="C59" s="105"/>
      <c r="D59" s="106"/>
      <c r="E59" s="103"/>
      <c r="F59" s="105" t="str">
        <f t="shared" si="0"/>
        <v/>
      </c>
      <c r="G59" s="134"/>
      <c r="H59" s="2"/>
      <c r="I59" s="2"/>
      <c r="J59" s="2"/>
      <c r="K59" s="2"/>
      <c r="L59" s="2"/>
      <c r="M59" s="2"/>
      <c r="N59" s="128"/>
    </row>
    <row r="60" spans="1:14" s="133" customFormat="1">
      <c r="A60" s="104"/>
      <c r="B60" s="122"/>
      <c r="C60" s="105"/>
      <c r="D60" s="106"/>
      <c r="E60" s="103"/>
      <c r="F60" s="105" t="str">
        <f t="shared" si="0"/>
        <v/>
      </c>
      <c r="G60" s="134"/>
      <c r="H60" s="2"/>
      <c r="I60" s="2"/>
      <c r="J60" s="2"/>
      <c r="K60" s="2"/>
      <c r="L60" s="2"/>
      <c r="M60" s="2"/>
      <c r="N60" s="128"/>
    </row>
    <row r="61" spans="1:14" s="133" customFormat="1">
      <c r="A61" s="104"/>
      <c r="B61" s="122"/>
      <c r="C61" s="105"/>
      <c r="D61" s="106"/>
      <c r="E61" s="103"/>
      <c r="F61" s="105" t="str">
        <f t="shared" si="0"/>
        <v/>
      </c>
      <c r="G61" s="134"/>
      <c r="H61" s="2"/>
      <c r="I61" s="2"/>
      <c r="J61" s="2"/>
      <c r="K61" s="2"/>
      <c r="L61" s="2"/>
      <c r="M61" s="2"/>
      <c r="N61" s="128"/>
    </row>
    <row r="62" spans="1:14" s="133" customFormat="1">
      <c r="A62" s="104"/>
      <c r="B62" s="122"/>
      <c r="C62" s="105"/>
      <c r="D62" s="106"/>
      <c r="E62" s="103"/>
      <c r="F62" s="105" t="str">
        <f t="shared" si="0"/>
        <v/>
      </c>
      <c r="G62" s="134"/>
      <c r="H62" s="2"/>
      <c r="I62" s="2"/>
      <c r="J62" s="2"/>
      <c r="K62" s="2"/>
      <c r="L62" s="2"/>
      <c r="M62" s="2"/>
      <c r="N62" s="128"/>
    </row>
    <row r="63" spans="1:14" s="133" customFormat="1">
      <c r="A63" s="104"/>
      <c r="B63" s="122"/>
      <c r="C63" s="105"/>
      <c r="D63" s="106"/>
      <c r="E63" s="103"/>
      <c r="F63" s="105" t="str">
        <f t="shared" si="0"/>
        <v/>
      </c>
      <c r="G63" s="134"/>
      <c r="H63" s="2"/>
      <c r="I63" s="2"/>
      <c r="J63" s="2"/>
      <c r="K63" s="2"/>
      <c r="L63" s="2"/>
      <c r="M63" s="2"/>
      <c r="N63" s="128"/>
    </row>
    <row r="64" spans="1:14" s="133" customFormat="1">
      <c r="A64" s="104"/>
      <c r="B64" s="122"/>
      <c r="C64" s="105"/>
      <c r="D64" s="106"/>
      <c r="E64" s="103"/>
      <c r="F64" s="105" t="str">
        <f t="shared" si="0"/>
        <v/>
      </c>
      <c r="G64" s="134"/>
      <c r="H64" s="2"/>
      <c r="I64" s="2"/>
      <c r="J64" s="2"/>
      <c r="K64" s="2"/>
      <c r="L64" s="2"/>
      <c r="M64" s="2"/>
      <c r="N64" s="128"/>
    </row>
    <row r="65" spans="1:14" s="133" customFormat="1">
      <c r="A65" s="104"/>
      <c r="B65" s="122"/>
      <c r="C65" s="105"/>
      <c r="D65" s="106"/>
      <c r="E65" s="103"/>
      <c r="F65" s="105" t="str">
        <f t="shared" si="0"/>
        <v/>
      </c>
      <c r="G65" s="134"/>
      <c r="H65" s="2"/>
      <c r="I65" s="2"/>
      <c r="J65" s="2"/>
      <c r="K65" s="2"/>
      <c r="L65" s="2"/>
      <c r="M65" s="2"/>
      <c r="N65" s="128"/>
    </row>
    <row r="66" spans="1:14" s="133" customFormat="1">
      <c r="A66" s="104"/>
      <c r="B66" s="122"/>
      <c r="C66" s="105"/>
      <c r="D66" s="106"/>
      <c r="E66" s="103"/>
      <c r="F66" s="105" t="str">
        <f t="shared" si="0"/>
        <v/>
      </c>
      <c r="G66" s="134"/>
      <c r="H66" s="2"/>
      <c r="I66" s="2"/>
      <c r="J66" s="2"/>
      <c r="K66" s="2"/>
      <c r="L66" s="2"/>
      <c r="M66" s="2"/>
      <c r="N66" s="128"/>
    </row>
    <row r="67" spans="1:14" s="133" customFormat="1">
      <c r="A67" s="104"/>
      <c r="B67" s="122"/>
      <c r="C67" s="105"/>
      <c r="D67" s="106"/>
      <c r="E67" s="103"/>
      <c r="F67" s="105" t="str">
        <f t="shared" ref="F67:F130" si="5">B67&amp;C67</f>
        <v/>
      </c>
      <c r="G67" s="134"/>
      <c r="H67" s="2"/>
      <c r="I67" s="2"/>
      <c r="J67" s="2"/>
      <c r="K67" s="2"/>
      <c r="L67" s="2"/>
      <c r="M67" s="2"/>
      <c r="N67" s="128"/>
    </row>
    <row r="68" spans="1:14" s="133" customFormat="1">
      <c r="A68" s="104"/>
      <c r="B68" s="122"/>
      <c r="C68" s="105"/>
      <c r="D68" s="106"/>
      <c r="E68" s="103"/>
      <c r="F68" s="105" t="str">
        <f t="shared" si="5"/>
        <v/>
      </c>
      <c r="G68" s="134"/>
      <c r="H68" s="2"/>
      <c r="I68" s="2"/>
      <c r="J68" s="2"/>
      <c r="K68" s="2"/>
      <c r="L68" s="2"/>
      <c r="M68" s="2"/>
      <c r="N68" s="128"/>
    </row>
    <row r="69" spans="1:14" s="133" customFormat="1">
      <c r="A69" s="104"/>
      <c r="B69" s="122"/>
      <c r="C69" s="105"/>
      <c r="D69" s="106"/>
      <c r="E69" s="103"/>
      <c r="F69" s="105" t="str">
        <f t="shared" si="5"/>
        <v/>
      </c>
      <c r="G69" s="134"/>
      <c r="H69" s="2"/>
      <c r="I69" s="2"/>
      <c r="J69" s="2"/>
      <c r="K69" s="2"/>
      <c r="L69" s="2"/>
      <c r="M69" s="2"/>
      <c r="N69" s="128"/>
    </row>
    <row r="70" spans="1:14" s="133" customFormat="1">
      <c r="A70" s="104"/>
      <c r="B70" s="122"/>
      <c r="C70" s="105"/>
      <c r="D70" s="106"/>
      <c r="E70" s="103"/>
      <c r="F70" s="105" t="str">
        <f t="shared" si="5"/>
        <v/>
      </c>
      <c r="G70" s="134"/>
      <c r="H70" s="2"/>
      <c r="I70" s="2"/>
      <c r="J70" s="2"/>
      <c r="K70" s="2"/>
      <c r="L70" s="2"/>
      <c r="M70" s="2"/>
      <c r="N70" s="128"/>
    </row>
    <row r="71" spans="1:14" s="133" customFormat="1">
      <c r="A71" s="104"/>
      <c r="B71" s="122"/>
      <c r="C71" s="105"/>
      <c r="D71" s="106"/>
      <c r="E71" s="103"/>
      <c r="F71" s="105" t="str">
        <f t="shared" si="5"/>
        <v/>
      </c>
      <c r="G71" s="134"/>
      <c r="H71" s="2"/>
      <c r="I71" s="2"/>
      <c r="J71" s="2"/>
      <c r="K71" s="2"/>
      <c r="L71" s="2"/>
      <c r="M71" s="2"/>
      <c r="N71" s="128"/>
    </row>
    <row r="72" spans="1:14" s="133" customFormat="1">
      <c r="A72" s="104"/>
      <c r="B72" s="122"/>
      <c r="C72" s="105"/>
      <c r="D72" s="106"/>
      <c r="E72" s="103"/>
      <c r="F72" s="105" t="str">
        <f t="shared" si="5"/>
        <v/>
      </c>
      <c r="G72" s="134"/>
      <c r="H72" s="2"/>
      <c r="I72" s="2"/>
      <c r="J72" s="2"/>
      <c r="K72" s="2"/>
      <c r="L72" s="2"/>
      <c r="M72" s="2"/>
      <c r="N72" s="128"/>
    </row>
    <row r="73" spans="1:14" s="133" customFormat="1">
      <c r="A73" s="104"/>
      <c r="B73" s="122"/>
      <c r="C73" s="105"/>
      <c r="D73" s="106"/>
      <c r="E73" s="103"/>
      <c r="F73" s="105" t="str">
        <f t="shared" si="5"/>
        <v/>
      </c>
      <c r="G73" s="134"/>
      <c r="H73" s="2"/>
      <c r="I73" s="2"/>
      <c r="J73" s="2"/>
      <c r="K73" s="2"/>
      <c r="L73" s="2"/>
      <c r="M73" s="2"/>
      <c r="N73" s="128"/>
    </row>
    <row r="74" spans="1:14" s="133" customFormat="1">
      <c r="A74" s="104"/>
      <c r="B74" s="122"/>
      <c r="C74" s="105"/>
      <c r="D74" s="106"/>
      <c r="E74" s="103"/>
      <c r="F74" s="105" t="str">
        <f t="shared" si="5"/>
        <v/>
      </c>
      <c r="G74" s="134"/>
      <c r="H74" s="2"/>
      <c r="I74" s="2"/>
      <c r="J74" s="2"/>
      <c r="K74" s="2"/>
      <c r="L74" s="2"/>
      <c r="M74" s="2"/>
      <c r="N74" s="128"/>
    </row>
    <row r="75" spans="1:14" s="133" customFormat="1">
      <c r="A75" s="104"/>
      <c r="B75" s="122"/>
      <c r="C75" s="105"/>
      <c r="D75" s="106"/>
      <c r="E75" s="103"/>
      <c r="F75" s="105" t="str">
        <f t="shared" si="5"/>
        <v/>
      </c>
      <c r="G75" s="134"/>
      <c r="H75" s="2"/>
      <c r="I75" s="2"/>
      <c r="J75" s="2"/>
      <c r="K75" s="2"/>
      <c r="L75" s="2"/>
      <c r="M75" s="2"/>
      <c r="N75" s="128"/>
    </row>
    <row r="76" spans="1:14" s="133" customFormat="1">
      <c r="A76" s="104"/>
      <c r="B76" s="122"/>
      <c r="C76" s="105"/>
      <c r="D76" s="106"/>
      <c r="E76" s="103"/>
      <c r="F76" s="105" t="str">
        <f t="shared" si="5"/>
        <v/>
      </c>
      <c r="G76" s="134"/>
      <c r="H76" s="2"/>
      <c r="I76" s="2"/>
      <c r="J76" s="2"/>
      <c r="K76" s="2"/>
      <c r="L76" s="2"/>
      <c r="M76" s="2"/>
      <c r="N76" s="128"/>
    </row>
    <row r="77" spans="1:14" s="133" customFormat="1">
      <c r="A77" s="104"/>
      <c r="B77" s="122"/>
      <c r="C77" s="105"/>
      <c r="D77" s="106"/>
      <c r="E77" s="103"/>
      <c r="F77" s="105" t="str">
        <f t="shared" si="5"/>
        <v/>
      </c>
      <c r="G77" s="134"/>
      <c r="H77" s="2"/>
      <c r="I77" s="2"/>
      <c r="J77" s="2"/>
      <c r="K77" s="2"/>
      <c r="L77" s="2"/>
      <c r="M77" s="2"/>
      <c r="N77" s="128"/>
    </row>
    <row r="78" spans="1:14" s="133" customFormat="1">
      <c r="A78" s="104"/>
      <c r="B78" s="122"/>
      <c r="C78" s="105"/>
      <c r="D78" s="106"/>
      <c r="E78" s="103"/>
      <c r="F78" s="105" t="str">
        <f t="shared" si="5"/>
        <v/>
      </c>
      <c r="G78" s="134"/>
      <c r="H78" s="2"/>
      <c r="I78" s="2"/>
      <c r="J78" s="2"/>
      <c r="K78" s="2"/>
      <c r="L78" s="2"/>
      <c r="M78" s="2"/>
      <c r="N78" s="128"/>
    </row>
    <row r="79" spans="1:14" s="133" customFormat="1">
      <c r="A79" s="104"/>
      <c r="B79" s="122"/>
      <c r="C79" s="105"/>
      <c r="D79" s="106"/>
      <c r="E79" s="103"/>
      <c r="F79" s="105" t="str">
        <f t="shared" si="5"/>
        <v/>
      </c>
      <c r="G79" s="134"/>
      <c r="H79" s="2"/>
      <c r="I79" s="2"/>
      <c r="J79" s="2"/>
      <c r="K79" s="2"/>
      <c r="L79" s="2"/>
      <c r="M79" s="2"/>
      <c r="N79" s="128"/>
    </row>
    <row r="80" spans="1:14" s="133" customFormat="1">
      <c r="A80" s="104"/>
      <c r="B80" s="122"/>
      <c r="C80" s="105"/>
      <c r="D80" s="106"/>
      <c r="E80" s="103"/>
      <c r="F80" s="105" t="str">
        <f t="shared" si="5"/>
        <v/>
      </c>
      <c r="G80" s="134"/>
      <c r="H80" s="2"/>
      <c r="I80" s="2"/>
      <c r="J80" s="2"/>
      <c r="K80" s="2"/>
      <c r="L80" s="2"/>
      <c r="M80" s="2"/>
      <c r="N80" s="128"/>
    </row>
    <row r="81" spans="1:14" s="133" customFormat="1">
      <c r="A81" s="104"/>
      <c r="B81" s="122"/>
      <c r="C81" s="105"/>
      <c r="D81" s="106"/>
      <c r="E81" s="103"/>
      <c r="F81" s="105" t="str">
        <f t="shared" si="5"/>
        <v/>
      </c>
      <c r="G81" s="134"/>
      <c r="H81" s="2"/>
      <c r="I81" s="2"/>
      <c r="J81" s="2"/>
      <c r="K81" s="2"/>
      <c r="L81" s="2"/>
      <c r="M81" s="2"/>
      <c r="N81" s="128"/>
    </row>
    <row r="82" spans="1:14" s="133" customFormat="1">
      <c r="A82" s="104"/>
      <c r="B82" s="122"/>
      <c r="C82" s="105"/>
      <c r="D82" s="106"/>
      <c r="E82" s="103"/>
      <c r="F82" s="105" t="str">
        <f t="shared" si="5"/>
        <v/>
      </c>
      <c r="G82" s="134"/>
      <c r="H82" s="2"/>
      <c r="I82" s="2"/>
      <c r="J82" s="2"/>
      <c r="K82" s="2"/>
      <c r="L82" s="2"/>
      <c r="M82" s="2"/>
      <c r="N82" s="128"/>
    </row>
    <row r="83" spans="1:14" s="133" customFormat="1">
      <c r="A83" s="104"/>
      <c r="B83" s="122"/>
      <c r="C83" s="105"/>
      <c r="D83" s="106"/>
      <c r="E83" s="103"/>
      <c r="F83" s="105" t="str">
        <f t="shared" si="5"/>
        <v/>
      </c>
      <c r="G83" s="134"/>
      <c r="H83" s="2"/>
      <c r="I83" s="2"/>
      <c r="J83" s="2"/>
      <c r="K83" s="2"/>
      <c r="L83" s="2"/>
      <c r="M83" s="2"/>
      <c r="N83" s="128"/>
    </row>
    <row r="84" spans="1:14" s="133" customFormat="1">
      <c r="A84" s="104"/>
      <c r="B84" s="122"/>
      <c r="C84" s="105"/>
      <c r="D84" s="106"/>
      <c r="E84" s="103"/>
      <c r="F84" s="105" t="str">
        <f t="shared" si="5"/>
        <v/>
      </c>
      <c r="G84" s="134"/>
      <c r="H84" s="2"/>
      <c r="I84" s="2"/>
      <c r="J84" s="2"/>
      <c r="K84" s="2"/>
      <c r="L84" s="2"/>
      <c r="M84" s="2"/>
      <c r="N84" s="128"/>
    </row>
    <row r="85" spans="1:14" s="133" customFormat="1">
      <c r="A85" s="104"/>
      <c r="B85" s="122"/>
      <c r="C85" s="105"/>
      <c r="D85" s="106"/>
      <c r="E85" s="103"/>
      <c r="F85" s="105" t="str">
        <f t="shared" si="5"/>
        <v/>
      </c>
      <c r="G85" s="134"/>
      <c r="H85" s="2"/>
      <c r="I85" s="2"/>
      <c r="J85" s="2"/>
      <c r="K85" s="2"/>
      <c r="L85" s="2"/>
      <c r="M85" s="2"/>
      <c r="N85" s="128"/>
    </row>
    <row r="86" spans="1:14" s="133" customFormat="1">
      <c r="A86" s="104"/>
      <c r="B86" s="122"/>
      <c r="C86" s="105"/>
      <c r="D86" s="106"/>
      <c r="E86" s="103"/>
      <c r="F86" s="105" t="str">
        <f t="shared" si="5"/>
        <v/>
      </c>
      <c r="G86" s="134"/>
      <c r="H86" s="2"/>
      <c r="I86" s="2"/>
      <c r="J86" s="2"/>
      <c r="K86" s="2"/>
      <c r="L86" s="2"/>
      <c r="M86" s="2"/>
      <c r="N86" s="128"/>
    </row>
    <row r="87" spans="1:14" s="133" customFormat="1">
      <c r="A87" s="104"/>
      <c r="B87" s="122"/>
      <c r="C87" s="105"/>
      <c r="D87" s="106"/>
      <c r="E87" s="103"/>
      <c r="F87" s="105" t="str">
        <f t="shared" si="5"/>
        <v/>
      </c>
      <c r="G87" s="134"/>
      <c r="H87" s="2"/>
      <c r="I87" s="2"/>
      <c r="J87" s="2"/>
      <c r="K87" s="2"/>
      <c r="L87" s="2"/>
      <c r="M87" s="2"/>
      <c r="N87" s="128"/>
    </row>
    <row r="88" spans="1:14" s="133" customFormat="1">
      <c r="A88" s="104"/>
      <c r="B88" s="122"/>
      <c r="C88" s="105"/>
      <c r="D88" s="106"/>
      <c r="E88" s="103"/>
      <c r="F88" s="105" t="str">
        <f t="shared" si="5"/>
        <v/>
      </c>
      <c r="G88" s="134"/>
      <c r="H88" s="2"/>
      <c r="I88" s="2"/>
      <c r="J88" s="2"/>
      <c r="K88" s="2"/>
      <c r="L88" s="2"/>
      <c r="M88" s="2"/>
      <c r="N88" s="128"/>
    </row>
    <row r="89" spans="1:14" s="133" customFormat="1">
      <c r="A89" s="104"/>
      <c r="B89" s="122"/>
      <c r="C89" s="105"/>
      <c r="D89" s="106"/>
      <c r="E89" s="103"/>
      <c r="F89" s="105" t="str">
        <f t="shared" si="5"/>
        <v/>
      </c>
      <c r="G89" s="134"/>
      <c r="H89" s="2"/>
      <c r="I89" s="2"/>
      <c r="J89" s="2"/>
      <c r="K89" s="2"/>
      <c r="L89" s="2"/>
      <c r="M89" s="2"/>
      <c r="N89" s="128"/>
    </row>
    <row r="90" spans="1:14" s="133" customFormat="1">
      <c r="A90" s="104"/>
      <c r="B90" s="122"/>
      <c r="C90" s="105"/>
      <c r="D90" s="106"/>
      <c r="E90" s="103"/>
      <c r="F90" s="105" t="str">
        <f t="shared" si="5"/>
        <v/>
      </c>
      <c r="G90" s="134"/>
      <c r="H90" s="2"/>
      <c r="I90" s="2"/>
      <c r="J90" s="2"/>
      <c r="K90" s="2"/>
      <c r="L90" s="2"/>
      <c r="M90" s="2"/>
      <c r="N90" s="128"/>
    </row>
    <row r="91" spans="1:14" s="133" customFormat="1">
      <c r="A91" s="104"/>
      <c r="B91" s="122"/>
      <c r="C91" s="105"/>
      <c r="D91" s="106"/>
      <c r="E91" s="103"/>
      <c r="F91" s="105" t="str">
        <f t="shared" si="5"/>
        <v/>
      </c>
      <c r="G91" s="134"/>
      <c r="H91" s="2"/>
      <c r="I91" s="2"/>
      <c r="J91" s="2"/>
      <c r="K91" s="2"/>
      <c r="L91" s="2"/>
      <c r="M91" s="2"/>
      <c r="N91" s="128"/>
    </row>
    <row r="92" spans="1:14" s="133" customFormat="1">
      <c r="A92" s="104"/>
      <c r="B92" s="122"/>
      <c r="C92" s="105"/>
      <c r="D92" s="106"/>
      <c r="E92" s="103"/>
      <c r="F92" s="105" t="str">
        <f t="shared" si="5"/>
        <v/>
      </c>
      <c r="G92" s="134"/>
      <c r="H92" s="2"/>
      <c r="I92" s="2"/>
      <c r="J92" s="2"/>
      <c r="K92" s="2"/>
      <c r="L92" s="2"/>
      <c r="M92" s="2"/>
      <c r="N92" s="128"/>
    </row>
    <row r="93" spans="1:14" s="133" customFormat="1">
      <c r="A93" s="104"/>
      <c r="B93" s="122"/>
      <c r="C93" s="105"/>
      <c r="D93" s="106"/>
      <c r="E93" s="103"/>
      <c r="F93" s="105" t="str">
        <f t="shared" si="5"/>
        <v/>
      </c>
      <c r="G93" s="134"/>
      <c r="H93" s="2"/>
      <c r="I93" s="2"/>
      <c r="J93" s="2"/>
      <c r="K93" s="2"/>
      <c r="L93" s="2"/>
      <c r="M93" s="2"/>
      <c r="N93" s="128"/>
    </row>
    <row r="94" spans="1:14" s="133" customFormat="1">
      <c r="A94" s="104"/>
      <c r="B94" s="122"/>
      <c r="C94" s="105"/>
      <c r="D94" s="106"/>
      <c r="E94" s="103"/>
      <c r="F94" s="105" t="str">
        <f t="shared" si="5"/>
        <v/>
      </c>
      <c r="G94" s="134"/>
      <c r="H94" s="2"/>
      <c r="I94" s="2"/>
      <c r="J94" s="2"/>
      <c r="K94" s="2"/>
      <c r="L94" s="2"/>
      <c r="M94" s="2"/>
      <c r="N94" s="128"/>
    </row>
    <row r="95" spans="1:14" s="133" customFormat="1">
      <c r="A95" s="104"/>
      <c r="B95" s="122"/>
      <c r="C95" s="105"/>
      <c r="D95" s="106"/>
      <c r="E95" s="103"/>
      <c r="F95" s="105" t="str">
        <f t="shared" si="5"/>
        <v/>
      </c>
      <c r="G95" s="134"/>
      <c r="H95" s="2"/>
      <c r="I95" s="2"/>
      <c r="J95" s="2"/>
      <c r="K95" s="2"/>
      <c r="L95" s="2"/>
      <c r="M95" s="2"/>
      <c r="N95" s="128"/>
    </row>
    <row r="96" spans="1:14" s="133" customFormat="1">
      <c r="A96" s="104"/>
      <c r="B96" s="122"/>
      <c r="C96" s="105"/>
      <c r="D96" s="106"/>
      <c r="E96" s="103"/>
      <c r="F96" s="105" t="str">
        <f t="shared" si="5"/>
        <v/>
      </c>
      <c r="G96" s="134"/>
      <c r="H96" s="2"/>
      <c r="I96" s="2"/>
      <c r="J96" s="2"/>
      <c r="K96" s="2"/>
      <c r="L96" s="2"/>
      <c r="M96" s="2"/>
      <c r="N96" s="128"/>
    </row>
    <row r="97" spans="1:14" s="133" customFormat="1">
      <c r="A97" s="104"/>
      <c r="B97" s="122"/>
      <c r="C97" s="105"/>
      <c r="D97" s="106"/>
      <c r="E97" s="103"/>
      <c r="F97" s="105" t="str">
        <f t="shared" si="5"/>
        <v/>
      </c>
      <c r="G97" s="134"/>
      <c r="H97" s="2"/>
      <c r="I97" s="2"/>
      <c r="J97" s="2"/>
      <c r="K97" s="2"/>
      <c r="L97" s="2"/>
      <c r="M97" s="2"/>
      <c r="N97" s="128"/>
    </row>
    <row r="98" spans="1:14" s="133" customFormat="1">
      <c r="A98" s="104"/>
      <c r="B98" s="122"/>
      <c r="C98" s="105"/>
      <c r="D98" s="106"/>
      <c r="E98" s="103"/>
      <c r="F98" s="105" t="str">
        <f t="shared" si="5"/>
        <v/>
      </c>
      <c r="G98" s="134"/>
      <c r="H98" s="2"/>
      <c r="I98" s="2"/>
      <c r="J98" s="2"/>
      <c r="K98" s="2"/>
      <c r="L98" s="2"/>
      <c r="M98" s="2"/>
      <c r="N98" s="128"/>
    </row>
    <row r="99" spans="1:14" s="133" customFormat="1">
      <c r="A99" s="104"/>
      <c r="B99" s="122"/>
      <c r="C99" s="105"/>
      <c r="D99" s="106"/>
      <c r="E99" s="103"/>
      <c r="F99" s="105" t="str">
        <f t="shared" si="5"/>
        <v/>
      </c>
      <c r="G99" s="134"/>
      <c r="H99" s="2"/>
      <c r="I99" s="2"/>
      <c r="J99" s="2"/>
      <c r="K99" s="2"/>
      <c r="L99" s="2"/>
      <c r="M99" s="2"/>
      <c r="N99" s="128"/>
    </row>
    <row r="100" spans="1:14" s="133" customFormat="1">
      <c r="A100" s="104"/>
      <c r="B100" s="122"/>
      <c r="C100" s="105"/>
      <c r="D100" s="106"/>
      <c r="E100" s="103"/>
      <c r="F100" s="105" t="str">
        <f t="shared" si="5"/>
        <v/>
      </c>
      <c r="G100" s="134"/>
      <c r="H100" s="2"/>
      <c r="I100" s="2"/>
      <c r="J100" s="2"/>
      <c r="K100" s="2"/>
      <c r="L100" s="2"/>
      <c r="M100" s="2"/>
      <c r="N100" s="128"/>
    </row>
    <row r="101" spans="1:14" s="133" customFormat="1">
      <c r="A101" s="104"/>
      <c r="B101" s="122"/>
      <c r="C101" s="105"/>
      <c r="D101" s="106"/>
      <c r="E101" s="103"/>
      <c r="F101" s="105" t="str">
        <f t="shared" si="5"/>
        <v/>
      </c>
      <c r="G101" s="134"/>
      <c r="H101" s="2"/>
      <c r="I101" s="2"/>
      <c r="J101" s="2"/>
      <c r="K101" s="2"/>
      <c r="L101" s="2"/>
      <c r="M101" s="2"/>
      <c r="N101" s="128"/>
    </row>
    <row r="102" spans="1:14" s="133" customFormat="1">
      <c r="A102" s="104"/>
      <c r="B102" s="122"/>
      <c r="C102" s="105"/>
      <c r="D102" s="106"/>
      <c r="E102" s="103"/>
      <c r="F102" s="105" t="str">
        <f t="shared" si="5"/>
        <v/>
      </c>
      <c r="G102" s="134"/>
      <c r="H102" s="2"/>
      <c r="I102" s="2"/>
      <c r="J102" s="2"/>
      <c r="K102" s="2"/>
      <c r="L102" s="2"/>
      <c r="M102" s="2"/>
      <c r="N102" s="128"/>
    </row>
    <row r="103" spans="1:14" s="133" customFormat="1">
      <c r="A103" s="104"/>
      <c r="B103" s="122"/>
      <c r="C103" s="105"/>
      <c r="D103" s="106"/>
      <c r="E103" s="103"/>
      <c r="F103" s="105" t="str">
        <f t="shared" si="5"/>
        <v/>
      </c>
      <c r="G103" s="134"/>
      <c r="H103" s="2"/>
      <c r="I103" s="2"/>
      <c r="J103" s="2"/>
      <c r="K103" s="2"/>
      <c r="L103" s="2"/>
      <c r="M103" s="2"/>
      <c r="N103" s="128"/>
    </row>
    <row r="104" spans="1:14" s="133" customFormat="1">
      <c r="A104" s="104"/>
      <c r="B104" s="122"/>
      <c r="C104" s="105"/>
      <c r="D104" s="106"/>
      <c r="E104" s="103"/>
      <c r="F104" s="105" t="str">
        <f t="shared" si="5"/>
        <v/>
      </c>
      <c r="G104" s="134"/>
      <c r="H104" s="2"/>
      <c r="I104" s="2"/>
      <c r="J104" s="2"/>
      <c r="K104" s="2"/>
      <c r="L104" s="2"/>
      <c r="M104" s="2"/>
      <c r="N104" s="128"/>
    </row>
    <row r="105" spans="1:14" s="133" customFormat="1">
      <c r="A105" s="104"/>
      <c r="B105" s="122"/>
      <c r="C105" s="105"/>
      <c r="D105" s="106"/>
      <c r="E105" s="103"/>
      <c r="F105" s="105" t="str">
        <f t="shared" si="5"/>
        <v/>
      </c>
      <c r="G105" s="134"/>
      <c r="H105" s="2"/>
      <c r="I105" s="2"/>
      <c r="J105" s="2"/>
      <c r="K105" s="2"/>
      <c r="L105" s="2"/>
      <c r="M105" s="2"/>
      <c r="N105" s="128"/>
    </row>
    <row r="106" spans="1:14" s="133" customFormat="1">
      <c r="A106" s="104"/>
      <c r="B106" s="122"/>
      <c r="C106" s="105"/>
      <c r="D106" s="106"/>
      <c r="E106" s="103"/>
      <c r="F106" s="105" t="str">
        <f t="shared" si="5"/>
        <v/>
      </c>
      <c r="G106" s="134"/>
      <c r="H106" s="2"/>
      <c r="I106" s="2"/>
      <c r="J106" s="2"/>
      <c r="K106" s="2"/>
      <c r="L106" s="2"/>
      <c r="M106" s="2"/>
      <c r="N106" s="128"/>
    </row>
    <row r="107" spans="1:14" s="133" customFormat="1">
      <c r="A107" s="104"/>
      <c r="B107" s="122"/>
      <c r="C107" s="105"/>
      <c r="D107" s="106"/>
      <c r="E107" s="103"/>
      <c r="F107" s="105" t="str">
        <f t="shared" si="5"/>
        <v/>
      </c>
      <c r="G107" s="134"/>
      <c r="H107" s="2"/>
      <c r="I107" s="2"/>
      <c r="J107" s="2"/>
      <c r="K107" s="2"/>
      <c r="L107" s="2"/>
      <c r="M107" s="2"/>
      <c r="N107" s="128"/>
    </row>
    <row r="108" spans="1:14" s="133" customFormat="1">
      <c r="A108" s="104"/>
      <c r="B108" s="122"/>
      <c r="C108" s="105"/>
      <c r="D108" s="106"/>
      <c r="E108" s="103"/>
      <c r="F108" s="105" t="str">
        <f t="shared" si="5"/>
        <v/>
      </c>
      <c r="G108" s="134"/>
      <c r="H108" s="2"/>
      <c r="I108" s="2"/>
      <c r="J108" s="2"/>
      <c r="K108" s="2"/>
      <c r="L108" s="2"/>
      <c r="M108" s="2"/>
      <c r="N108" s="128"/>
    </row>
    <row r="109" spans="1:14" s="133" customFormat="1">
      <c r="A109" s="104"/>
      <c r="B109" s="122"/>
      <c r="C109" s="105"/>
      <c r="D109" s="106"/>
      <c r="E109" s="103"/>
      <c r="F109" s="105" t="str">
        <f t="shared" si="5"/>
        <v/>
      </c>
      <c r="G109" s="134"/>
      <c r="H109" s="2"/>
      <c r="I109" s="2"/>
      <c r="J109" s="2"/>
      <c r="K109" s="2"/>
      <c r="L109" s="2"/>
      <c r="M109" s="2"/>
      <c r="N109" s="128"/>
    </row>
    <row r="110" spans="1:14" s="133" customFormat="1">
      <c r="A110" s="104"/>
      <c r="B110" s="122"/>
      <c r="C110" s="105"/>
      <c r="D110" s="106"/>
      <c r="E110" s="103"/>
      <c r="F110" s="105" t="str">
        <f t="shared" si="5"/>
        <v/>
      </c>
      <c r="G110" s="134"/>
      <c r="H110" s="2"/>
      <c r="I110" s="2"/>
      <c r="J110" s="2"/>
      <c r="K110" s="2"/>
      <c r="L110" s="2"/>
      <c r="M110" s="2"/>
      <c r="N110" s="128"/>
    </row>
    <row r="111" spans="1:14" s="133" customFormat="1">
      <c r="A111" s="104"/>
      <c r="B111" s="122"/>
      <c r="C111" s="105"/>
      <c r="D111" s="106"/>
      <c r="E111" s="103"/>
      <c r="F111" s="105" t="str">
        <f t="shared" si="5"/>
        <v/>
      </c>
      <c r="G111" s="134"/>
      <c r="H111" s="2"/>
      <c r="I111" s="2"/>
      <c r="J111" s="2"/>
      <c r="K111" s="2"/>
      <c r="L111" s="2"/>
      <c r="M111" s="2"/>
      <c r="N111" s="128"/>
    </row>
    <row r="112" spans="1:14" s="133" customFormat="1">
      <c r="A112" s="104"/>
      <c r="B112" s="122"/>
      <c r="C112" s="105"/>
      <c r="D112" s="106"/>
      <c r="E112" s="103"/>
      <c r="F112" s="105" t="str">
        <f t="shared" si="5"/>
        <v/>
      </c>
      <c r="G112" s="134"/>
      <c r="H112" s="2"/>
      <c r="I112" s="2"/>
      <c r="J112" s="2"/>
      <c r="K112" s="2"/>
      <c r="L112" s="2"/>
      <c r="M112" s="2"/>
      <c r="N112" s="128"/>
    </row>
    <row r="113" spans="1:14" s="133" customFormat="1">
      <c r="A113" s="104"/>
      <c r="B113" s="122"/>
      <c r="C113" s="105"/>
      <c r="D113" s="106"/>
      <c r="E113" s="103"/>
      <c r="F113" s="105" t="str">
        <f t="shared" si="5"/>
        <v/>
      </c>
      <c r="G113" s="134"/>
      <c r="H113" s="2"/>
      <c r="I113" s="2"/>
      <c r="J113" s="2"/>
      <c r="K113" s="2"/>
      <c r="L113" s="2"/>
      <c r="M113" s="2"/>
      <c r="N113" s="128"/>
    </row>
    <row r="114" spans="1:14" s="133" customFormat="1">
      <c r="A114" s="104"/>
      <c r="B114" s="122"/>
      <c r="C114" s="105"/>
      <c r="D114" s="106"/>
      <c r="E114" s="103"/>
      <c r="F114" s="105" t="str">
        <f t="shared" si="5"/>
        <v/>
      </c>
      <c r="G114" s="134"/>
      <c r="H114" s="2"/>
      <c r="I114" s="2"/>
      <c r="J114" s="2"/>
      <c r="K114" s="2"/>
      <c r="L114" s="2"/>
      <c r="M114" s="2"/>
      <c r="N114" s="128"/>
    </row>
    <row r="115" spans="1:14" s="133" customFormat="1">
      <c r="A115" s="104"/>
      <c r="B115" s="122"/>
      <c r="C115" s="105"/>
      <c r="D115" s="106"/>
      <c r="E115" s="103"/>
      <c r="F115" s="105" t="str">
        <f t="shared" si="5"/>
        <v/>
      </c>
      <c r="G115" s="134"/>
      <c r="H115" s="2"/>
      <c r="I115" s="2"/>
      <c r="J115" s="2"/>
      <c r="K115" s="2"/>
      <c r="L115" s="2"/>
      <c r="M115" s="2"/>
      <c r="N115" s="128"/>
    </row>
    <row r="116" spans="1:14" s="133" customFormat="1">
      <c r="A116" s="104"/>
      <c r="B116" s="122"/>
      <c r="C116" s="105"/>
      <c r="D116" s="106"/>
      <c r="E116" s="103"/>
      <c r="F116" s="105" t="str">
        <f t="shared" si="5"/>
        <v/>
      </c>
      <c r="G116" s="134"/>
      <c r="H116" s="2"/>
      <c r="I116" s="2"/>
      <c r="J116" s="2"/>
      <c r="K116" s="2"/>
      <c r="L116" s="2"/>
      <c r="M116" s="2"/>
      <c r="N116" s="128"/>
    </row>
    <row r="117" spans="1:14" s="133" customFormat="1">
      <c r="A117" s="104"/>
      <c r="B117" s="122"/>
      <c r="C117" s="105"/>
      <c r="D117" s="106"/>
      <c r="E117" s="103"/>
      <c r="F117" s="105" t="str">
        <f t="shared" si="5"/>
        <v/>
      </c>
      <c r="G117" s="134"/>
      <c r="H117" s="2"/>
      <c r="I117" s="2"/>
      <c r="J117" s="2"/>
      <c r="K117" s="2"/>
      <c r="L117" s="2"/>
      <c r="M117" s="2"/>
      <c r="N117" s="128"/>
    </row>
    <row r="118" spans="1:14" s="133" customFormat="1">
      <c r="A118" s="104"/>
      <c r="B118" s="122"/>
      <c r="C118" s="105"/>
      <c r="D118" s="106"/>
      <c r="E118" s="103"/>
      <c r="F118" s="105" t="str">
        <f t="shared" si="5"/>
        <v/>
      </c>
      <c r="G118" s="134"/>
      <c r="H118" s="2"/>
      <c r="I118" s="2"/>
      <c r="J118" s="2"/>
      <c r="K118" s="2"/>
      <c r="L118" s="2"/>
      <c r="M118" s="2"/>
      <c r="N118" s="128"/>
    </row>
    <row r="119" spans="1:14" s="133" customFormat="1">
      <c r="A119" s="104"/>
      <c r="B119" s="122"/>
      <c r="C119" s="105"/>
      <c r="D119" s="106"/>
      <c r="E119" s="103"/>
      <c r="F119" s="105" t="str">
        <f t="shared" si="5"/>
        <v/>
      </c>
      <c r="G119" s="134"/>
      <c r="H119" s="2"/>
      <c r="I119" s="2"/>
      <c r="J119" s="2"/>
      <c r="K119" s="2"/>
      <c r="L119" s="2"/>
      <c r="M119" s="2"/>
      <c r="N119" s="128"/>
    </row>
    <row r="120" spans="1:14" s="133" customFormat="1">
      <c r="A120" s="104"/>
      <c r="B120" s="122"/>
      <c r="C120" s="105"/>
      <c r="D120" s="106"/>
      <c r="E120" s="103"/>
      <c r="F120" s="105" t="str">
        <f t="shared" si="5"/>
        <v/>
      </c>
      <c r="G120" s="134"/>
      <c r="H120" s="2"/>
      <c r="I120" s="2"/>
      <c r="J120" s="2"/>
      <c r="K120" s="2"/>
      <c r="L120" s="2"/>
      <c r="M120" s="2"/>
      <c r="N120" s="128"/>
    </row>
    <row r="121" spans="1:14" s="133" customFormat="1">
      <c r="A121" s="104"/>
      <c r="B121" s="122"/>
      <c r="C121" s="105"/>
      <c r="D121" s="106"/>
      <c r="E121" s="103"/>
      <c r="F121" s="105" t="str">
        <f t="shared" si="5"/>
        <v/>
      </c>
      <c r="G121" s="134"/>
      <c r="H121" s="2"/>
      <c r="I121" s="2"/>
      <c r="J121" s="2"/>
      <c r="K121" s="2"/>
      <c r="L121" s="2"/>
      <c r="M121" s="2"/>
      <c r="N121" s="128"/>
    </row>
    <row r="122" spans="1:14" s="133" customFormat="1">
      <c r="A122" s="104"/>
      <c r="B122" s="122"/>
      <c r="C122" s="105"/>
      <c r="D122" s="106"/>
      <c r="E122" s="103"/>
      <c r="F122" s="105" t="str">
        <f t="shared" si="5"/>
        <v/>
      </c>
      <c r="G122" s="134"/>
      <c r="H122" s="2"/>
      <c r="I122" s="2"/>
      <c r="J122" s="2"/>
      <c r="K122" s="2"/>
      <c r="L122" s="2"/>
      <c r="M122" s="2"/>
      <c r="N122" s="128"/>
    </row>
    <row r="123" spans="1:14" s="133" customFormat="1">
      <c r="A123" s="104"/>
      <c r="B123" s="122"/>
      <c r="C123" s="105"/>
      <c r="D123" s="106"/>
      <c r="E123" s="103"/>
      <c r="F123" s="105" t="str">
        <f t="shared" si="5"/>
        <v/>
      </c>
      <c r="G123" s="134"/>
      <c r="H123" s="2"/>
      <c r="I123" s="2"/>
      <c r="J123" s="2"/>
      <c r="K123" s="2"/>
      <c r="L123" s="2"/>
      <c r="M123" s="2"/>
      <c r="N123" s="128"/>
    </row>
    <row r="124" spans="1:14" s="133" customFormat="1">
      <c r="A124" s="104"/>
      <c r="B124" s="122"/>
      <c r="C124" s="105"/>
      <c r="D124" s="106"/>
      <c r="E124" s="103"/>
      <c r="F124" s="105" t="str">
        <f t="shared" si="5"/>
        <v/>
      </c>
      <c r="G124" s="134"/>
      <c r="H124" s="2"/>
      <c r="I124" s="2"/>
      <c r="J124" s="2"/>
      <c r="K124" s="2"/>
      <c r="L124" s="2"/>
      <c r="M124" s="2"/>
      <c r="N124" s="128"/>
    </row>
    <row r="125" spans="1:14" s="133" customFormat="1">
      <c r="A125" s="104"/>
      <c r="B125" s="122"/>
      <c r="C125" s="105"/>
      <c r="D125" s="106"/>
      <c r="E125" s="103"/>
      <c r="F125" s="105" t="str">
        <f t="shared" si="5"/>
        <v/>
      </c>
      <c r="G125" s="134"/>
      <c r="H125" s="2"/>
      <c r="I125" s="2"/>
      <c r="J125" s="2"/>
      <c r="K125" s="2"/>
      <c r="L125" s="2"/>
      <c r="M125" s="2"/>
      <c r="N125" s="128"/>
    </row>
    <row r="126" spans="1:14" s="133" customFormat="1">
      <c r="A126" s="104"/>
      <c r="B126" s="122"/>
      <c r="C126" s="105"/>
      <c r="D126" s="106"/>
      <c r="E126" s="103"/>
      <c r="F126" s="105" t="str">
        <f t="shared" si="5"/>
        <v/>
      </c>
      <c r="G126" s="134"/>
      <c r="H126" s="2"/>
      <c r="I126" s="2"/>
      <c r="J126" s="2"/>
      <c r="K126" s="2"/>
      <c r="L126" s="2"/>
      <c r="M126" s="2"/>
      <c r="N126" s="128"/>
    </row>
    <row r="127" spans="1:14" s="133" customFormat="1">
      <c r="A127" s="104"/>
      <c r="B127" s="122"/>
      <c r="C127" s="105"/>
      <c r="D127" s="106"/>
      <c r="E127" s="103"/>
      <c r="F127" s="105" t="str">
        <f t="shared" si="5"/>
        <v/>
      </c>
      <c r="G127" s="134"/>
      <c r="H127" s="2"/>
      <c r="I127" s="2"/>
      <c r="J127" s="2"/>
      <c r="K127" s="2"/>
      <c r="L127" s="2"/>
      <c r="M127" s="2"/>
      <c r="N127" s="128"/>
    </row>
    <row r="128" spans="1:14" s="133" customFormat="1">
      <c r="A128" s="104"/>
      <c r="B128" s="122"/>
      <c r="C128" s="105"/>
      <c r="D128" s="106"/>
      <c r="E128" s="103"/>
      <c r="F128" s="105" t="str">
        <f t="shared" si="5"/>
        <v/>
      </c>
      <c r="G128" s="134"/>
      <c r="H128" s="2"/>
      <c r="I128" s="2"/>
      <c r="J128" s="2"/>
      <c r="K128" s="2"/>
      <c r="L128" s="2"/>
      <c r="M128" s="2"/>
      <c r="N128" s="128"/>
    </row>
    <row r="129" spans="1:14" s="133" customFormat="1">
      <c r="A129" s="104"/>
      <c r="B129" s="122"/>
      <c r="C129" s="105"/>
      <c r="D129" s="106"/>
      <c r="E129" s="103"/>
      <c r="F129" s="105" t="str">
        <f t="shared" si="5"/>
        <v/>
      </c>
      <c r="G129" s="134"/>
      <c r="H129" s="2"/>
      <c r="I129" s="2"/>
      <c r="J129" s="2"/>
      <c r="K129" s="2"/>
      <c r="L129" s="2"/>
      <c r="M129" s="2"/>
      <c r="N129" s="128"/>
    </row>
    <row r="130" spans="1:14" s="133" customFormat="1">
      <c r="A130" s="104"/>
      <c r="B130" s="122"/>
      <c r="C130" s="105"/>
      <c r="D130" s="106"/>
      <c r="E130" s="103"/>
      <c r="F130" s="105" t="str">
        <f t="shared" si="5"/>
        <v/>
      </c>
      <c r="G130" s="134"/>
      <c r="H130" s="2"/>
      <c r="I130" s="2"/>
      <c r="J130" s="2"/>
      <c r="K130" s="2"/>
      <c r="L130" s="2"/>
      <c r="M130" s="2"/>
      <c r="N130" s="128"/>
    </row>
    <row r="131" spans="1:14" s="133" customFormat="1">
      <c r="A131" s="104"/>
      <c r="B131" s="122"/>
      <c r="C131" s="105"/>
      <c r="D131" s="106"/>
      <c r="E131" s="103"/>
      <c r="F131" s="105" t="str">
        <f t="shared" ref="F131:F194" si="6">B131&amp;C131</f>
        <v/>
      </c>
      <c r="G131" s="134"/>
      <c r="H131" s="2"/>
      <c r="I131" s="2"/>
      <c r="J131" s="2"/>
      <c r="K131" s="2"/>
      <c r="L131" s="2"/>
      <c r="M131" s="2"/>
      <c r="N131" s="128"/>
    </row>
    <row r="132" spans="1:14" s="133" customFormat="1">
      <c r="A132" s="104"/>
      <c r="B132" s="122"/>
      <c r="C132" s="105"/>
      <c r="D132" s="106"/>
      <c r="E132" s="103"/>
      <c r="F132" s="105" t="str">
        <f t="shared" si="6"/>
        <v/>
      </c>
      <c r="G132" s="134"/>
      <c r="H132" s="2"/>
      <c r="I132" s="2"/>
      <c r="J132" s="2"/>
      <c r="K132" s="2"/>
      <c r="L132" s="2"/>
      <c r="M132" s="2"/>
      <c r="N132" s="128"/>
    </row>
    <row r="133" spans="1:14" s="133" customFormat="1">
      <c r="A133" s="104"/>
      <c r="B133" s="122"/>
      <c r="C133" s="105"/>
      <c r="D133" s="106"/>
      <c r="E133" s="103"/>
      <c r="F133" s="105" t="str">
        <f t="shared" si="6"/>
        <v/>
      </c>
      <c r="G133" s="134"/>
      <c r="H133" s="2"/>
      <c r="I133" s="2"/>
      <c r="J133" s="2"/>
      <c r="K133" s="2"/>
      <c r="L133" s="2"/>
      <c r="M133" s="2"/>
      <c r="N133" s="128"/>
    </row>
    <row r="134" spans="1:14" s="133" customFormat="1">
      <c r="A134" s="104"/>
      <c r="B134" s="122"/>
      <c r="C134" s="105"/>
      <c r="D134" s="106"/>
      <c r="E134" s="103"/>
      <c r="F134" s="105" t="str">
        <f t="shared" si="6"/>
        <v/>
      </c>
      <c r="G134" s="134"/>
      <c r="H134" s="2"/>
      <c r="I134" s="2"/>
      <c r="J134" s="2"/>
      <c r="K134" s="2"/>
      <c r="L134" s="2"/>
      <c r="M134" s="2"/>
      <c r="N134" s="128"/>
    </row>
    <row r="135" spans="1:14" s="133" customFormat="1">
      <c r="A135" s="104"/>
      <c r="B135" s="122"/>
      <c r="C135" s="105"/>
      <c r="D135" s="106"/>
      <c r="E135" s="103"/>
      <c r="F135" s="105" t="str">
        <f t="shared" si="6"/>
        <v/>
      </c>
      <c r="G135" s="134"/>
      <c r="H135" s="2"/>
      <c r="I135" s="2"/>
      <c r="J135" s="2"/>
      <c r="K135" s="2"/>
      <c r="L135" s="2"/>
      <c r="M135" s="2"/>
      <c r="N135" s="128"/>
    </row>
    <row r="136" spans="1:14" s="133" customFormat="1">
      <c r="A136" s="104"/>
      <c r="B136" s="122"/>
      <c r="C136" s="105"/>
      <c r="D136" s="106"/>
      <c r="E136" s="103"/>
      <c r="F136" s="105" t="str">
        <f t="shared" si="6"/>
        <v/>
      </c>
      <c r="G136" s="134"/>
      <c r="H136" s="2"/>
      <c r="I136" s="2"/>
      <c r="J136" s="2"/>
      <c r="K136" s="2"/>
      <c r="L136" s="2"/>
      <c r="M136" s="2"/>
      <c r="N136" s="128"/>
    </row>
    <row r="137" spans="1:14" s="133" customFormat="1">
      <c r="A137" s="104"/>
      <c r="B137" s="122"/>
      <c r="C137" s="105"/>
      <c r="D137" s="106"/>
      <c r="E137" s="103"/>
      <c r="F137" s="105" t="str">
        <f t="shared" si="6"/>
        <v/>
      </c>
      <c r="G137" s="134"/>
      <c r="H137" s="2"/>
      <c r="I137" s="2"/>
      <c r="J137" s="2"/>
      <c r="K137" s="2"/>
      <c r="L137" s="2"/>
      <c r="M137" s="2"/>
      <c r="N137" s="128"/>
    </row>
    <row r="138" spans="1:14" s="133" customFormat="1">
      <c r="A138" s="104"/>
      <c r="B138" s="122"/>
      <c r="C138" s="105"/>
      <c r="D138" s="106"/>
      <c r="E138" s="103"/>
      <c r="F138" s="105" t="str">
        <f t="shared" si="6"/>
        <v/>
      </c>
      <c r="G138" s="134"/>
      <c r="H138" s="2"/>
      <c r="I138" s="2"/>
      <c r="J138" s="2"/>
      <c r="K138" s="2"/>
      <c r="L138" s="2"/>
      <c r="M138" s="2"/>
      <c r="N138" s="128"/>
    </row>
    <row r="139" spans="1:14" s="133" customFormat="1">
      <c r="A139" s="104"/>
      <c r="B139" s="122"/>
      <c r="C139" s="105"/>
      <c r="D139" s="106"/>
      <c r="E139" s="103"/>
      <c r="F139" s="105" t="str">
        <f t="shared" si="6"/>
        <v/>
      </c>
      <c r="G139" s="134"/>
      <c r="H139" s="2"/>
      <c r="I139" s="2"/>
      <c r="J139" s="2"/>
      <c r="K139" s="2"/>
      <c r="L139" s="2"/>
      <c r="M139" s="2"/>
      <c r="N139" s="128"/>
    </row>
    <row r="140" spans="1:14" s="133" customFormat="1">
      <c r="A140" s="104"/>
      <c r="B140" s="122"/>
      <c r="C140" s="105"/>
      <c r="D140" s="106"/>
      <c r="E140" s="103"/>
      <c r="F140" s="105" t="str">
        <f t="shared" si="6"/>
        <v/>
      </c>
      <c r="G140" s="134"/>
      <c r="H140" s="2"/>
      <c r="I140" s="2"/>
      <c r="J140" s="2"/>
      <c r="K140" s="2"/>
      <c r="L140" s="2"/>
      <c r="M140" s="2"/>
      <c r="N140" s="128"/>
    </row>
    <row r="141" spans="1:14" s="133" customFormat="1">
      <c r="A141" s="104"/>
      <c r="B141" s="122"/>
      <c r="C141" s="105"/>
      <c r="D141" s="106"/>
      <c r="E141" s="103"/>
      <c r="F141" s="105" t="str">
        <f t="shared" si="6"/>
        <v/>
      </c>
      <c r="G141" s="134"/>
      <c r="H141" s="2"/>
      <c r="I141" s="2"/>
      <c r="J141" s="2"/>
      <c r="K141" s="2"/>
      <c r="L141" s="2"/>
      <c r="M141" s="2"/>
      <c r="N141" s="128"/>
    </row>
    <row r="142" spans="1:14" s="133" customFormat="1">
      <c r="A142" s="104"/>
      <c r="B142" s="122"/>
      <c r="C142" s="105"/>
      <c r="D142" s="106"/>
      <c r="E142" s="103"/>
      <c r="F142" s="105" t="str">
        <f t="shared" si="6"/>
        <v/>
      </c>
      <c r="G142" s="134"/>
      <c r="H142" s="2"/>
      <c r="I142" s="2"/>
      <c r="J142" s="2"/>
      <c r="K142" s="2"/>
      <c r="L142" s="2"/>
      <c r="M142" s="2"/>
      <c r="N142" s="128"/>
    </row>
    <row r="143" spans="1:14" s="133" customFormat="1">
      <c r="A143" s="104"/>
      <c r="B143" s="122"/>
      <c r="C143" s="105"/>
      <c r="D143" s="106"/>
      <c r="E143" s="103"/>
      <c r="F143" s="105" t="str">
        <f t="shared" si="6"/>
        <v/>
      </c>
      <c r="G143" s="134"/>
      <c r="H143" s="2"/>
      <c r="I143" s="2"/>
      <c r="J143" s="2"/>
      <c r="K143" s="2"/>
      <c r="L143" s="2"/>
      <c r="M143" s="2"/>
      <c r="N143" s="128"/>
    </row>
    <row r="144" spans="1:14" s="133" customFormat="1">
      <c r="A144" s="104"/>
      <c r="B144" s="122"/>
      <c r="C144" s="105"/>
      <c r="D144" s="106"/>
      <c r="E144" s="103"/>
      <c r="F144" s="105" t="str">
        <f t="shared" si="6"/>
        <v/>
      </c>
      <c r="G144" s="134"/>
      <c r="H144" s="2"/>
      <c r="I144" s="2"/>
      <c r="J144" s="2"/>
      <c r="K144" s="2"/>
      <c r="L144" s="2"/>
      <c r="M144" s="2"/>
      <c r="N144" s="128"/>
    </row>
    <row r="145" spans="1:14" s="133" customFormat="1">
      <c r="A145" s="104"/>
      <c r="B145" s="122"/>
      <c r="C145" s="105"/>
      <c r="D145" s="106"/>
      <c r="E145" s="103"/>
      <c r="F145" s="105" t="str">
        <f t="shared" si="6"/>
        <v/>
      </c>
      <c r="G145" s="134"/>
      <c r="H145" s="2"/>
      <c r="I145" s="2"/>
      <c r="J145" s="2"/>
      <c r="K145" s="2"/>
      <c r="L145" s="2"/>
      <c r="M145" s="2"/>
      <c r="N145" s="128"/>
    </row>
    <row r="146" spans="1:14" s="133" customFormat="1">
      <c r="A146" s="104"/>
      <c r="B146" s="122"/>
      <c r="C146" s="105"/>
      <c r="D146" s="106"/>
      <c r="E146" s="103"/>
      <c r="F146" s="105" t="str">
        <f t="shared" si="6"/>
        <v/>
      </c>
      <c r="G146" s="134"/>
      <c r="H146" s="2"/>
      <c r="I146" s="2"/>
      <c r="J146" s="2"/>
      <c r="K146" s="2"/>
      <c r="L146" s="2"/>
      <c r="M146" s="2"/>
      <c r="N146" s="128"/>
    </row>
    <row r="147" spans="1:14" s="133" customFormat="1">
      <c r="A147" s="104"/>
      <c r="B147" s="122"/>
      <c r="C147" s="105"/>
      <c r="D147" s="106"/>
      <c r="E147" s="103"/>
      <c r="F147" s="105" t="str">
        <f t="shared" si="6"/>
        <v/>
      </c>
      <c r="G147" s="134"/>
      <c r="H147" s="2"/>
      <c r="I147" s="2"/>
      <c r="J147" s="2"/>
      <c r="K147" s="2"/>
      <c r="L147" s="2"/>
      <c r="M147" s="2"/>
      <c r="N147" s="128"/>
    </row>
    <row r="148" spans="1:14" s="133" customFormat="1">
      <c r="A148" s="104"/>
      <c r="B148" s="122"/>
      <c r="C148" s="105"/>
      <c r="D148" s="106"/>
      <c r="E148" s="103"/>
      <c r="F148" s="105" t="str">
        <f t="shared" si="6"/>
        <v/>
      </c>
      <c r="G148" s="134"/>
      <c r="H148" s="2"/>
      <c r="I148" s="2"/>
      <c r="J148" s="2"/>
      <c r="K148" s="2"/>
      <c r="L148" s="2"/>
      <c r="M148" s="2"/>
      <c r="N148" s="128"/>
    </row>
    <row r="149" spans="1:14" s="133" customFormat="1">
      <c r="A149" s="104"/>
      <c r="B149" s="122"/>
      <c r="C149" s="105"/>
      <c r="D149" s="106"/>
      <c r="E149" s="103"/>
      <c r="F149" s="105" t="str">
        <f t="shared" si="6"/>
        <v/>
      </c>
      <c r="G149" s="134"/>
      <c r="H149" s="2"/>
      <c r="I149" s="2"/>
      <c r="J149" s="2"/>
      <c r="K149" s="2"/>
      <c r="L149" s="2"/>
      <c r="M149" s="2"/>
      <c r="N149" s="128"/>
    </row>
    <row r="150" spans="1:14" s="133" customFormat="1">
      <c r="A150" s="104"/>
      <c r="B150" s="122"/>
      <c r="C150" s="105"/>
      <c r="D150" s="106"/>
      <c r="E150" s="103"/>
      <c r="F150" s="105" t="str">
        <f t="shared" si="6"/>
        <v/>
      </c>
      <c r="G150" s="134"/>
      <c r="H150" s="2"/>
      <c r="I150" s="2"/>
      <c r="J150" s="2"/>
      <c r="K150" s="2"/>
      <c r="L150" s="2"/>
      <c r="M150" s="2"/>
      <c r="N150" s="128"/>
    </row>
    <row r="151" spans="1:14" s="133" customFormat="1">
      <c r="A151" s="104"/>
      <c r="B151" s="122"/>
      <c r="C151" s="105"/>
      <c r="D151" s="106"/>
      <c r="E151" s="103"/>
      <c r="F151" s="105" t="str">
        <f t="shared" si="6"/>
        <v/>
      </c>
      <c r="G151" s="134"/>
      <c r="H151" s="2"/>
      <c r="I151" s="2"/>
      <c r="J151" s="2"/>
      <c r="K151" s="2"/>
      <c r="L151" s="2"/>
      <c r="M151" s="2"/>
      <c r="N151" s="128"/>
    </row>
    <row r="152" spans="1:14" s="133" customFormat="1">
      <c r="A152" s="104"/>
      <c r="B152" s="122"/>
      <c r="C152" s="105"/>
      <c r="D152" s="106"/>
      <c r="E152" s="103"/>
      <c r="F152" s="105" t="str">
        <f t="shared" si="6"/>
        <v/>
      </c>
      <c r="G152" s="134"/>
      <c r="H152" s="2"/>
      <c r="I152" s="2"/>
      <c r="J152" s="2"/>
      <c r="K152" s="2"/>
      <c r="L152" s="2"/>
      <c r="M152" s="2"/>
      <c r="N152" s="128"/>
    </row>
    <row r="153" spans="1:14" s="133" customFormat="1">
      <c r="A153" s="104"/>
      <c r="B153" s="122"/>
      <c r="C153" s="105"/>
      <c r="D153" s="106"/>
      <c r="E153" s="103"/>
      <c r="F153" s="105" t="str">
        <f t="shared" si="6"/>
        <v/>
      </c>
      <c r="G153" s="134"/>
      <c r="H153" s="2"/>
      <c r="I153" s="2"/>
      <c r="J153" s="2"/>
      <c r="K153" s="2"/>
      <c r="L153" s="2"/>
      <c r="M153" s="2"/>
      <c r="N153" s="128"/>
    </row>
    <row r="154" spans="1:14" s="133" customFormat="1">
      <c r="A154" s="104"/>
      <c r="B154" s="122"/>
      <c r="C154" s="105"/>
      <c r="D154" s="106"/>
      <c r="E154" s="103"/>
      <c r="F154" s="105" t="str">
        <f t="shared" si="6"/>
        <v/>
      </c>
      <c r="G154" s="134"/>
      <c r="H154" s="2"/>
      <c r="I154" s="2"/>
      <c r="J154" s="2"/>
      <c r="K154" s="2"/>
      <c r="L154" s="2"/>
      <c r="M154" s="2"/>
      <c r="N154" s="128"/>
    </row>
    <row r="155" spans="1:14" s="133" customFormat="1">
      <c r="A155" s="104"/>
      <c r="B155" s="122"/>
      <c r="C155" s="105"/>
      <c r="D155" s="106"/>
      <c r="E155" s="103"/>
      <c r="F155" s="105" t="str">
        <f t="shared" si="6"/>
        <v/>
      </c>
      <c r="G155" s="134"/>
      <c r="H155" s="2"/>
      <c r="I155" s="2"/>
      <c r="J155" s="2"/>
      <c r="K155" s="2"/>
      <c r="L155" s="2"/>
      <c r="M155" s="2"/>
      <c r="N155" s="128"/>
    </row>
    <row r="156" spans="1:14" s="133" customFormat="1">
      <c r="A156" s="104"/>
      <c r="B156" s="122"/>
      <c r="C156" s="105"/>
      <c r="D156" s="106"/>
      <c r="E156" s="103"/>
      <c r="F156" s="105" t="str">
        <f t="shared" si="6"/>
        <v/>
      </c>
      <c r="G156" s="134"/>
      <c r="H156" s="2"/>
      <c r="I156" s="2"/>
      <c r="J156" s="2"/>
      <c r="K156" s="2"/>
      <c r="L156" s="2"/>
      <c r="M156" s="2"/>
      <c r="N156" s="128"/>
    </row>
    <row r="157" spans="1:14" s="133" customFormat="1">
      <c r="A157" s="104"/>
      <c r="B157" s="122"/>
      <c r="C157" s="105"/>
      <c r="D157" s="106"/>
      <c r="E157" s="103"/>
      <c r="F157" s="105" t="str">
        <f t="shared" si="6"/>
        <v/>
      </c>
      <c r="G157" s="134"/>
      <c r="H157" s="2"/>
      <c r="I157" s="2"/>
      <c r="J157" s="2"/>
      <c r="K157" s="2"/>
      <c r="L157" s="2"/>
      <c r="M157" s="2"/>
      <c r="N157" s="128"/>
    </row>
    <row r="158" spans="1:14" s="133" customFormat="1">
      <c r="A158" s="104"/>
      <c r="B158" s="122"/>
      <c r="C158" s="105"/>
      <c r="D158" s="106"/>
      <c r="E158" s="103"/>
      <c r="F158" s="105" t="str">
        <f t="shared" si="6"/>
        <v/>
      </c>
      <c r="G158" s="134"/>
      <c r="H158" s="2"/>
      <c r="I158" s="2"/>
      <c r="J158" s="2"/>
      <c r="K158" s="2"/>
      <c r="L158" s="2"/>
      <c r="M158" s="2"/>
      <c r="N158" s="128"/>
    </row>
    <row r="159" spans="1:14" s="133" customFormat="1">
      <c r="A159" s="104"/>
      <c r="B159" s="122"/>
      <c r="C159" s="105"/>
      <c r="D159" s="106"/>
      <c r="E159" s="103"/>
      <c r="F159" s="105" t="str">
        <f t="shared" si="6"/>
        <v/>
      </c>
      <c r="G159" s="134"/>
      <c r="H159" s="2"/>
      <c r="I159" s="2"/>
      <c r="J159" s="2"/>
      <c r="K159" s="2"/>
      <c r="L159" s="2"/>
      <c r="M159" s="2"/>
      <c r="N159" s="128"/>
    </row>
    <row r="160" spans="1:14" s="133" customFormat="1">
      <c r="A160" s="104"/>
      <c r="B160" s="122"/>
      <c r="C160" s="105"/>
      <c r="D160" s="106"/>
      <c r="E160" s="103"/>
      <c r="F160" s="105" t="str">
        <f t="shared" si="6"/>
        <v/>
      </c>
      <c r="G160" s="134"/>
      <c r="H160" s="2"/>
      <c r="I160" s="2"/>
      <c r="J160" s="2"/>
      <c r="K160" s="2"/>
      <c r="L160" s="2"/>
      <c r="M160" s="2"/>
      <c r="N160" s="128"/>
    </row>
    <row r="161" spans="1:14" s="133" customFormat="1">
      <c r="A161" s="104"/>
      <c r="B161" s="122"/>
      <c r="C161" s="105"/>
      <c r="D161" s="106"/>
      <c r="E161" s="103"/>
      <c r="F161" s="105" t="str">
        <f t="shared" si="6"/>
        <v/>
      </c>
      <c r="G161" s="134"/>
      <c r="H161" s="2"/>
      <c r="I161" s="2"/>
      <c r="J161" s="2"/>
      <c r="K161" s="2"/>
      <c r="L161" s="2"/>
      <c r="M161" s="2"/>
      <c r="N161" s="128"/>
    </row>
    <row r="162" spans="1:14" s="133" customFormat="1">
      <c r="A162" s="104"/>
      <c r="B162" s="122"/>
      <c r="C162" s="105"/>
      <c r="D162" s="106"/>
      <c r="E162" s="103"/>
      <c r="F162" s="105" t="str">
        <f t="shared" si="6"/>
        <v/>
      </c>
      <c r="G162" s="134"/>
      <c r="H162" s="2"/>
      <c r="I162" s="2"/>
      <c r="J162" s="2"/>
      <c r="K162" s="2"/>
      <c r="L162" s="2"/>
      <c r="M162" s="2"/>
      <c r="N162" s="128"/>
    </row>
    <row r="163" spans="1:14" s="133" customFormat="1">
      <c r="A163" s="104"/>
      <c r="B163" s="122"/>
      <c r="C163" s="105"/>
      <c r="D163" s="106"/>
      <c r="E163" s="103"/>
      <c r="F163" s="105" t="str">
        <f t="shared" si="6"/>
        <v/>
      </c>
      <c r="G163" s="134"/>
      <c r="H163" s="2"/>
      <c r="I163" s="2"/>
      <c r="J163" s="2"/>
      <c r="K163" s="2"/>
      <c r="L163" s="2"/>
      <c r="M163" s="2"/>
      <c r="N163" s="128"/>
    </row>
    <row r="164" spans="1:14" s="133" customFormat="1">
      <c r="A164" s="104"/>
      <c r="B164" s="122"/>
      <c r="C164" s="105"/>
      <c r="D164" s="106"/>
      <c r="E164" s="103"/>
      <c r="F164" s="105" t="str">
        <f t="shared" si="6"/>
        <v/>
      </c>
      <c r="G164" s="134"/>
      <c r="H164" s="2"/>
      <c r="I164" s="2"/>
      <c r="J164" s="2"/>
      <c r="K164" s="2"/>
      <c r="L164" s="2"/>
      <c r="M164" s="2"/>
      <c r="N164" s="128"/>
    </row>
    <row r="165" spans="1:14" s="133" customFormat="1">
      <c r="A165" s="104"/>
      <c r="B165" s="122"/>
      <c r="C165" s="105"/>
      <c r="D165" s="106"/>
      <c r="E165" s="103"/>
      <c r="F165" s="105" t="str">
        <f t="shared" si="6"/>
        <v/>
      </c>
      <c r="G165" s="134"/>
      <c r="H165" s="2"/>
      <c r="I165" s="2"/>
      <c r="J165" s="2"/>
      <c r="K165" s="2"/>
      <c r="L165" s="2"/>
      <c r="M165" s="2"/>
      <c r="N165" s="128"/>
    </row>
    <row r="166" spans="1:14" s="133" customFormat="1">
      <c r="A166" s="104"/>
      <c r="B166" s="122"/>
      <c r="C166" s="105"/>
      <c r="D166" s="106"/>
      <c r="E166" s="103"/>
      <c r="F166" s="105" t="str">
        <f t="shared" si="6"/>
        <v/>
      </c>
      <c r="G166" s="134"/>
      <c r="H166" s="2"/>
      <c r="I166" s="2"/>
      <c r="J166" s="2"/>
      <c r="K166" s="2"/>
      <c r="L166" s="2"/>
      <c r="M166" s="2"/>
      <c r="N166" s="128"/>
    </row>
    <row r="167" spans="1:14" s="133" customFormat="1">
      <c r="A167" s="104"/>
      <c r="B167" s="122"/>
      <c r="C167" s="105"/>
      <c r="D167" s="106"/>
      <c r="E167" s="103"/>
      <c r="F167" s="105" t="str">
        <f t="shared" si="6"/>
        <v/>
      </c>
      <c r="G167" s="134"/>
      <c r="H167" s="2"/>
      <c r="I167" s="2"/>
      <c r="J167" s="2"/>
      <c r="K167" s="2"/>
      <c r="L167" s="2"/>
      <c r="M167" s="2"/>
      <c r="N167" s="128"/>
    </row>
    <row r="168" spans="1:14" s="133" customFormat="1">
      <c r="A168" s="104"/>
      <c r="B168" s="122"/>
      <c r="C168" s="105"/>
      <c r="D168" s="106"/>
      <c r="E168" s="103"/>
      <c r="F168" s="105" t="str">
        <f t="shared" si="6"/>
        <v/>
      </c>
      <c r="G168" s="134"/>
      <c r="H168" s="2"/>
      <c r="I168" s="2"/>
      <c r="J168" s="2"/>
      <c r="K168" s="2"/>
      <c r="L168" s="2"/>
      <c r="M168" s="2"/>
      <c r="N168" s="128"/>
    </row>
    <row r="169" spans="1:14" s="133" customFormat="1">
      <c r="A169" s="104"/>
      <c r="B169" s="122"/>
      <c r="C169" s="105"/>
      <c r="D169" s="106"/>
      <c r="E169" s="103"/>
      <c r="F169" s="105" t="str">
        <f t="shared" si="6"/>
        <v/>
      </c>
      <c r="G169" s="134"/>
      <c r="H169" s="2"/>
      <c r="I169" s="2"/>
      <c r="J169" s="2"/>
      <c r="K169" s="2"/>
      <c r="L169" s="2"/>
      <c r="M169" s="2"/>
      <c r="N169" s="128"/>
    </row>
    <row r="170" spans="1:14" s="133" customFormat="1">
      <c r="A170" s="104"/>
      <c r="B170" s="122"/>
      <c r="C170" s="105"/>
      <c r="D170" s="106"/>
      <c r="E170" s="103"/>
      <c r="F170" s="105" t="str">
        <f t="shared" si="6"/>
        <v/>
      </c>
      <c r="G170" s="134"/>
      <c r="H170" s="2"/>
      <c r="I170" s="2"/>
      <c r="J170" s="2"/>
      <c r="K170" s="2"/>
      <c r="L170" s="2"/>
      <c r="M170" s="2"/>
      <c r="N170" s="128"/>
    </row>
    <row r="171" spans="1:14" s="133" customFormat="1">
      <c r="A171" s="104"/>
      <c r="B171" s="122"/>
      <c r="C171" s="105"/>
      <c r="D171" s="106"/>
      <c r="E171" s="103"/>
      <c r="F171" s="105" t="str">
        <f t="shared" si="6"/>
        <v/>
      </c>
      <c r="G171" s="134"/>
      <c r="H171" s="2"/>
      <c r="I171" s="2"/>
      <c r="J171" s="2"/>
      <c r="K171" s="2"/>
      <c r="L171" s="2"/>
      <c r="M171" s="2"/>
      <c r="N171" s="128"/>
    </row>
    <row r="172" spans="1:14" s="133" customFormat="1">
      <c r="A172" s="104"/>
      <c r="B172" s="122"/>
      <c r="C172" s="105"/>
      <c r="D172" s="106"/>
      <c r="E172" s="103"/>
      <c r="F172" s="105" t="str">
        <f t="shared" si="6"/>
        <v/>
      </c>
      <c r="G172" s="134"/>
      <c r="H172" s="2"/>
      <c r="I172" s="2"/>
      <c r="J172" s="2"/>
      <c r="K172" s="2"/>
      <c r="L172" s="2"/>
      <c r="M172" s="2"/>
      <c r="N172" s="128"/>
    </row>
    <row r="173" spans="1:14" s="133" customFormat="1">
      <c r="A173" s="104"/>
      <c r="B173" s="122"/>
      <c r="C173" s="105"/>
      <c r="D173" s="106"/>
      <c r="E173" s="103"/>
      <c r="F173" s="105" t="str">
        <f t="shared" si="6"/>
        <v/>
      </c>
      <c r="G173" s="134"/>
      <c r="H173" s="2"/>
      <c r="I173" s="2"/>
      <c r="J173" s="2"/>
      <c r="K173" s="2"/>
      <c r="L173" s="2"/>
      <c r="M173" s="2"/>
      <c r="N173" s="128"/>
    </row>
    <row r="174" spans="1:14" s="133" customFormat="1">
      <c r="A174" s="104"/>
      <c r="B174" s="122"/>
      <c r="C174" s="105"/>
      <c r="D174" s="106"/>
      <c r="E174" s="103"/>
      <c r="F174" s="105" t="str">
        <f t="shared" si="6"/>
        <v/>
      </c>
      <c r="G174" s="134"/>
      <c r="H174" s="2"/>
      <c r="I174" s="2"/>
      <c r="J174" s="2"/>
      <c r="K174" s="2"/>
      <c r="L174" s="2"/>
      <c r="M174" s="2"/>
      <c r="N174" s="128"/>
    </row>
    <row r="175" spans="1:14" s="133" customFormat="1">
      <c r="A175" s="104"/>
      <c r="B175" s="122"/>
      <c r="C175" s="105"/>
      <c r="D175" s="106"/>
      <c r="E175" s="103"/>
      <c r="F175" s="105" t="str">
        <f t="shared" si="6"/>
        <v/>
      </c>
      <c r="G175" s="134"/>
      <c r="H175" s="2"/>
      <c r="I175" s="2"/>
      <c r="J175" s="2"/>
      <c r="K175" s="2"/>
      <c r="L175" s="2"/>
      <c r="M175" s="2"/>
      <c r="N175" s="128"/>
    </row>
    <row r="176" spans="1:14" s="133" customFormat="1">
      <c r="A176" s="104"/>
      <c r="B176" s="122"/>
      <c r="C176" s="105"/>
      <c r="D176" s="106"/>
      <c r="E176" s="103"/>
      <c r="F176" s="105" t="str">
        <f t="shared" si="6"/>
        <v/>
      </c>
      <c r="G176" s="134"/>
      <c r="H176" s="2"/>
      <c r="I176" s="2"/>
      <c r="J176" s="2"/>
      <c r="K176" s="2"/>
      <c r="L176" s="2"/>
      <c r="M176" s="2"/>
      <c r="N176" s="128"/>
    </row>
    <row r="177" spans="1:14" s="133" customFormat="1">
      <c r="A177" s="104"/>
      <c r="B177" s="122"/>
      <c r="C177" s="105"/>
      <c r="D177" s="106"/>
      <c r="E177" s="103"/>
      <c r="F177" s="105" t="str">
        <f t="shared" si="6"/>
        <v/>
      </c>
      <c r="G177" s="134"/>
      <c r="H177" s="2"/>
      <c r="I177" s="2"/>
      <c r="J177" s="2"/>
      <c r="K177" s="2"/>
      <c r="L177" s="2"/>
      <c r="M177" s="2"/>
      <c r="N177" s="128"/>
    </row>
    <row r="178" spans="1:14" s="133" customFormat="1">
      <c r="A178" s="104"/>
      <c r="B178" s="122"/>
      <c r="C178" s="105"/>
      <c r="D178" s="106"/>
      <c r="E178" s="103"/>
      <c r="F178" s="105" t="str">
        <f t="shared" si="6"/>
        <v/>
      </c>
      <c r="G178" s="134"/>
      <c r="H178" s="2"/>
      <c r="I178" s="2"/>
      <c r="J178" s="2"/>
      <c r="K178" s="2"/>
      <c r="L178" s="2"/>
      <c r="M178" s="2"/>
      <c r="N178" s="128"/>
    </row>
    <row r="179" spans="1:14" s="133" customFormat="1">
      <c r="A179" s="104"/>
      <c r="B179" s="122"/>
      <c r="C179" s="105"/>
      <c r="D179" s="106"/>
      <c r="E179" s="103"/>
      <c r="F179" s="105" t="str">
        <f t="shared" si="6"/>
        <v/>
      </c>
      <c r="G179" s="134"/>
      <c r="H179" s="2"/>
      <c r="I179" s="2"/>
      <c r="J179" s="2"/>
      <c r="K179" s="2"/>
      <c r="L179" s="2"/>
      <c r="M179" s="2"/>
      <c r="N179" s="128"/>
    </row>
    <row r="180" spans="1:14" s="133" customFormat="1">
      <c r="A180" s="104"/>
      <c r="B180" s="122"/>
      <c r="C180" s="105"/>
      <c r="D180" s="106"/>
      <c r="E180" s="103"/>
      <c r="F180" s="105" t="str">
        <f t="shared" si="6"/>
        <v/>
      </c>
      <c r="G180" s="134"/>
      <c r="H180" s="2"/>
      <c r="I180" s="2"/>
      <c r="J180" s="2"/>
      <c r="K180" s="2"/>
      <c r="L180" s="2"/>
      <c r="M180" s="2"/>
      <c r="N180" s="128"/>
    </row>
    <row r="181" spans="1:14" s="133" customFormat="1">
      <c r="A181" s="104"/>
      <c r="B181" s="122"/>
      <c r="C181" s="105"/>
      <c r="D181" s="106"/>
      <c r="E181" s="103"/>
      <c r="F181" s="105" t="str">
        <f t="shared" si="6"/>
        <v/>
      </c>
      <c r="G181" s="134"/>
      <c r="H181" s="2"/>
      <c r="I181" s="2"/>
      <c r="J181" s="2"/>
      <c r="K181" s="2"/>
      <c r="L181" s="2"/>
      <c r="M181" s="2"/>
      <c r="N181" s="128"/>
    </row>
    <row r="182" spans="1:14" s="133" customFormat="1">
      <c r="A182" s="104"/>
      <c r="B182" s="122"/>
      <c r="C182" s="105"/>
      <c r="D182" s="106"/>
      <c r="E182" s="103"/>
      <c r="F182" s="105" t="str">
        <f t="shared" si="6"/>
        <v/>
      </c>
      <c r="G182" s="134"/>
      <c r="H182" s="2"/>
      <c r="I182" s="2"/>
      <c r="J182" s="2"/>
      <c r="K182" s="2"/>
      <c r="L182" s="2"/>
      <c r="M182" s="2"/>
      <c r="N182" s="128"/>
    </row>
    <row r="183" spans="1:14" s="133" customFormat="1">
      <c r="A183" s="104"/>
      <c r="B183" s="122"/>
      <c r="C183" s="105"/>
      <c r="D183" s="106"/>
      <c r="E183" s="103"/>
      <c r="F183" s="105" t="str">
        <f t="shared" si="6"/>
        <v/>
      </c>
      <c r="G183" s="134"/>
      <c r="H183" s="2"/>
      <c r="I183" s="2"/>
      <c r="J183" s="2"/>
      <c r="K183" s="2"/>
      <c r="L183" s="2"/>
      <c r="M183" s="2"/>
      <c r="N183" s="128"/>
    </row>
    <row r="184" spans="1:14" s="133" customFormat="1">
      <c r="A184" s="104"/>
      <c r="B184" s="122"/>
      <c r="C184" s="105"/>
      <c r="D184" s="106"/>
      <c r="E184" s="103"/>
      <c r="F184" s="105" t="str">
        <f t="shared" si="6"/>
        <v/>
      </c>
      <c r="G184" s="134"/>
      <c r="H184" s="2"/>
      <c r="I184" s="2"/>
      <c r="J184" s="2"/>
      <c r="K184" s="2"/>
      <c r="L184" s="2"/>
      <c r="M184" s="2"/>
      <c r="N184" s="128"/>
    </row>
    <row r="185" spans="1:14" s="133" customFormat="1">
      <c r="A185" s="104"/>
      <c r="B185" s="122"/>
      <c r="C185" s="105"/>
      <c r="D185" s="106"/>
      <c r="E185" s="103"/>
      <c r="F185" s="105" t="str">
        <f t="shared" si="6"/>
        <v/>
      </c>
      <c r="G185" s="134"/>
      <c r="H185" s="2"/>
      <c r="I185" s="2"/>
      <c r="J185" s="2"/>
      <c r="K185" s="2"/>
      <c r="L185" s="2"/>
      <c r="M185" s="2"/>
      <c r="N185" s="128"/>
    </row>
    <row r="186" spans="1:14" s="133" customFormat="1">
      <c r="A186" s="104"/>
      <c r="B186" s="122"/>
      <c r="C186" s="105"/>
      <c r="D186" s="106"/>
      <c r="E186" s="103"/>
      <c r="F186" s="105" t="str">
        <f t="shared" si="6"/>
        <v/>
      </c>
      <c r="G186" s="134"/>
      <c r="H186" s="2"/>
      <c r="I186" s="2"/>
      <c r="J186" s="2"/>
      <c r="K186" s="2"/>
      <c r="L186" s="2"/>
      <c r="M186" s="2"/>
      <c r="N186" s="128"/>
    </row>
    <row r="187" spans="1:14" s="133" customFormat="1">
      <c r="A187" s="104"/>
      <c r="B187" s="122"/>
      <c r="C187" s="105"/>
      <c r="D187" s="106"/>
      <c r="E187" s="103"/>
      <c r="F187" s="105" t="str">
        <f t="shared" si="6"/>
        <v/>
      </c>
      <c r="G187" s="134"/>
      <c r="H187" s="2"/>
      <c r="I187" s="2"/>
      <c r="J187" s="2"/>
      <c r="K187" s="2"/>
      <c r="L187" s="2"/>
      <c r="M187" s="2"/>
      <c r="N187" s="128"/>
    </row>
    <row r="188" spans="1:14" s="133" customFormat="1">
      <c r="A188" s="104"/>
      <c r="B188" s="122"/>
      <c r="C188" s="105"/>
      <c r="D188" s="106"/>
      <c r="E188" s="103"/>
      <c r="F188" s="105" t="str">
        <f t="shared" si="6"/>
        <v/>
      </c>
      <c r="G188" s="134"/>
      <c r="H188" s="2"/>
      <c r="I188" s="2"/>
      <c r="J188" s="2"/>
      <c r="K188" s="2"/>
      <c r="L188" s="2"/>
      <c r="M188" s="2"/>
      <c r="N188" s="128"/>
    </row>
    <row r="189" spans="1:14" s="133" customFormat="1">
      <c r="A189" s="104"/>
      <c r="B189" s="122"/>
      <c r="C189" s="105"/>
      <c r="D189" s="106"/>
      <c r="E189" s="103"/>
      <c r="F189" s="105" t="str">
        <f t="shared" si="6"/>
        <v/>
      </c>
      <c r="G189" s="134"/>
      <c r="H189" s="2"/>
      <c r="I189" s="2"/>
      <c r="J189" s="2"/>
      <c r="K189" s="2"/>
      <c r="L189" s="2"/>
      <c r="M189" s="2"/>
      <c r="N189" s="128"/>
    </row>
    <row r="190" spans="1:14" s="133" customFormat="1">
      <c r="A190" s="104"/>
      <c r="B190" s="122"/>
      <c r="C190" s="105"/>
      <c r="D190" s="106"/>
      <c r="E190" s="103"/>
      <c r="F190" s="105" t="str">
        <f t="shared" si="6"/>
        <v/>
      </c>
      <c r="G190" s="134"/>
      <c r="H190" s="2"/>
      <c r="I190" s="2"/>
      <c r="J190" s="2"/>
      <c r="K190" s="2"/>
      <c r="L190" s="2"/>
      <c r="M190" s="2"/>
      <c r="N190" s="128"/>
    </row>
    <row r="191" spans="1:14" s="133" customFormat="1">
      <c r="A191" s="104"/>
      <c r="B191" s="122"/>
      <c r="C191" s="105"/>
      <c r="D191" s="106"/>
      <c r="E191" s="103"/>
      <c r="F191" s="105" t="str">
        <f t="shared" si="6"/>
        <v/>
      </c>
      <c r="G191" s="134"/>
      <c r="H191" s="2"/>
      <c r="I191" s="2"/>
      <c r="J191" s="2"/>
      <c r="K191" s="2"/>
      <c r="L191" s="2"/>
      <c r="M191" s="2"/>
      <c r="N191" s="128"/>
    </row>
    <row r="192" spans="1:14" s="133" customFormat="1">
      <c r="A192" s="104"/>
      <c r="B192" s="122"/>
      <c r="C192" s="105"/>
      <c r="D192" s="106"/>
      <c r="E192" s="103"/>
      <c r="F192" s="105" t="str">
        <f t="shared" si="6"/>
        <v/>
      </c>
      <c r="G192" s="134"/>
      <c r="H192" s="2"/>
      <c r="I192" s="2"/>
      <c r="J192" s="2"/>
      <c r="K192" s="2"/>
      <c r="L192" s="2"/>
      <c r="M192" s="2"/>
      <c r="N192" s="128"/>
    </row>
    <row r="193" spans="1:14" s="133" customFormat="1">
      <c r="A193" s="104"/>
      <c r="B193" s="122"/>
      <c r="C193" s="105"/>
      <c r="D193" s="106"/>
      <c r="E193" s="103"/>
      <c r="F193" s="105" t="str">
        <f t="shared" si="6"/>
        <v/>
      </c>
      <c r="G193" s="134"/>
      <c r="H193" s="2"/>
      <c r="I193" s="2"/>
      <c r="J193" s="2"/>
      <c r="K193" s="2"/>
      <c r="L193" s="2"/>
      <c r="M193" s="2"/>
      <c r="N193" s="128"/>
    </row>
    <row r="194" spans="1:14" s="133" customFormat="1">
      <c r="A194" s="104"/>
      <c r="B194" s="122"/>
      <c r="C194" s="105"/>
      <c r="D194" s="106"/>
      <c r="E194" s="103"/>
      <c r="F194" s="105" t="str">
        <f t="shared" si="6"/>
        <v/>
      </c>
      <c r="G194" s="134"/>
      <c r="H194" s="2"/>
      <c r="I194" s="2"/>
      <c r="J194" s="2"/>
      <c r="K194" s="2"/>
      <c r="L194" s="2"/>
      <c r="M194" s="2"/>
      <c r="N194" s="128"/>
    </row>
    <row r="195" spans="1:14" s="133" customFormat="1">
      <c r="A195" s="104"/>
      <c r="B195" s="122"/>
      <c r="C195" s="105"/>
      <c r="D195" s="106"/>
      <c r="E195" s="103"/>
      <c r="F195" s="105" t="str">
        <f t="shared" ref="F195:F250" si="7">B195&amp;C195</f>
        <v/>
      </c>
      <c r="G195" s="134"/>
      <c r="H195" s="2"/>
      <c r="I195" s="2"/>
      <c r="J195" s="2"/>
      <c r="K195" s="2"/>
      <c r="L195" s="2"/>
      <c r="M195" s="2"/>
      <c r="N195" s="128"/>
    </row>
    <row r="196" spans="1:14" s="133" customFormat="1">
      <c r="A196" s="104"/>
      <c r="B196" s="122"/>
      <c r="C196" s="105"/>
      <c r="D196" s="106"/>
      <c r="E196" s="103"/>
      <c r="F196" s="105" t="str">
        <f t="shared" si="7"/>
        <v/>
      </c>
      <c r="G196" s="134"/>
      <c r="H196" s="2"/>
      <c r="I196" s="2"/>
      <c r="J196" s="2"/>
      <c r="K196" s="2"/>
      <c r="L196" s="2"/>
      <c r="M196" s="2"/>
      <c r="N196" s="128"/>
    </row>
    <row r="197" spans="1:14" s="133" customFormat="1">
      <c r="A197" s="104"/>
      <c r="B197" s="122"/>
      <c r="C197" s="105"/>
      <c r="D197" s="106"/>
      <c r="E197" s="103"/>
      <c r="F197" s="105" t="str">
        <f t="shared" si="7"/>
        <v/>
      </c>
      <c r="G197" s="134"/>
      <c r="H197" s="2"/>
      <c r="I197" s="2"/>
      <c r="J197" s="2"/>
      <c r="K197" s="2"/>
      <c r="L197" s="2"/>
      <c r="M197" s="2"/>
      <c r="N197" s="128"/>
    </row>
    <row r="198" spans="1:14" s="133" customFormat="1">
      <c r="A198" s="104"/>
      <c r="B198" s="122"/>
      <c r="C198" s="105"/>
      <c r="D198" s="106"/>
      <c r="E198" s="103"/>
      <c r="F198" s="105" t="str">
        <f t="shared" si="7"/>
        <v/>
      </c>
      <c r="G198" s="134"/>
      <c r="H198" s="2"/>
      <c r="I198" s="2"/>
      <c r="J198" s="2"/>
      <c r="K198" s="2"/>
      <c r="L198" s="2"/>
      <c r="M198" s="2"/>
      <c r="N198" s="128"/>
    </row>
    <row r="199" spans="1:14" s="133" customFormat="1">
      <c r="A199" s="104"/>
      <c r="B199" s="122"/>
      <c r="C199" s="105"/>
      <c r="D199" s="106"/>
      <c r="E199" s="103"/>
      <c r="F199" s="105" t="str">
        <f t="shared" si="7"/>
        <v/>
      </c>
      <c r="G199" s="134"/>
      <c r="H199" s="2"/>
      <c r="I199" s="2"/>
      <c r="J199" s="2"/>
      <c r="K199" s="2"/>
      <c r="L199" s="2"/>
      <c r="M199" s="2"/>
      <c r="N199" s="128"/>
    </row>
    <row r="200" spans="1:14" s="133" customFormat="1">
      <c r="A200" s="104"/>
      <c r="B200" s="122"/>
      <c r="C200" s="105"/>
      <c r="D200" s="106"/>
      <c r="E200" s="103"/>
      <c r="F200" s="105" t="str">
        <f t="shared" si="7"/>
        <v/>
      </c>
      <c r="G200" s="134"/>
      <c r="H200" s="2"/>
      <c r="I200" s="2"/>
      <c r="J200" s="2"/>
      <c r="K200" s="2"/>
      <c r="L200" s="2"/>
      <c r="M200" s="2"/>
      <c r="N200" s="128"/>
    </row>
    <row r="201" spans="1:14" s="133" customFormat="1">
      <c r="A201" s="104"/>
      <c r="B201" s="122"/>
      <c r="C201" s="105"/>
      <c r="D201" s="106"/>
      <c r="E201" s="103"/>
      <c r="F201" s="105" t="str">
        <f t="shared" si="7"/>
        <v/>
      </c>
      <c r="G201" s="134"/>
      <c r="H201" s="2"/>
      <c r="I201" s="2"/>
      <c r="J201" s="2"/>
      <c r="K201" s="2"/>
      <c r="L201" s="2"/>
      <c r="M201" s="2"/>
      <c r="N201" s="128"/>
    </row>
    <row r="202" spans="1:14" s="133" customFormat="1">
      <c r="A202" s="104"/>
      <c r="B202" s="122"/>
      <c r="C202" s="105"/>
      <c r="D202" s="106"/>
      <c r="E202" s="103"/>
      <c r="F202" s="105" t="str">
        <f t="shared" si="7"/>
        <v/>
      </c>
      <c r="G202" s="134"/>
      <c r="H202" s="2"/>
      <c r="I202" s="2"/>
      <c r="J202" s="2"/>
      <c r="K202" s="2"/>
      <c r="L202" s="2"/>
      <c r="M202" s="2"/>
      <c r="N202" s="128"/>
    </row>
    <row r="203" spans="1:14" s="133" customFormat="1">
      <c r="A203" s="104"/>
      <c r="B203" s="122"/>
      <c r="C203" s="105"/>
      <c r="D203" s="106"/>
      <c r="E203" s="103"/>
      <c r="F203" s="105" t="str">
        <f t="shared" si="7"/>
        <v/>
      </c>
      <c r="G203" s="134"/>
      <c r="H203" s="2"/>
      <c r="I203" s="2"/>
      <c r="J203" s="2"/>
      <c r="K203" s="2"/>
      <c r="L203" s="2"/>
      <c r="M203" s="2"/>
      <c r="N203" s="128"/>
    </row>
    <row r="204" spans="1:14" s="133" customFormat="1">
      <c r="A204" s="104"/>
      <c r="B204" s="122"/>
      <c r="C204" s="105"/>
      <c r="D204" s="106"/>
      <c r="E204" s="103"/>
      <c r="F204" s="105" t="str">
        <f t="shared" si="7"/>
        <v/>
      </c>
      <c r="G204" s="134"/>
      <c r="H204" s="2"/>
      <c r="I204" s="2"/>
      <c r="J204" s="2"/>
      <c r="K204" s="2"/>
      <c r="L204" s="2"/>
      <c r="M204" s="2"/>
      <c r="N204" s="128"/>
    </row>
    <row r="205" spans="1:14" s="133" customFormat="1">
      <c r="A205" s="104"/>
      <c r="B205" s="122"/>
      <c r="C205" s="105"/>
      <c r="D205" s="106"/>
      <c r="E205" s="103"/>
      <c r="F205" s="105" t="str">
        <f t="shared" si="7"/>
        <v/>
      </c>
      <c r="G205" s="134"/>
      <c r="H205" s="2"/>
      <c r="I205" s="2"/>
      <c r="J205" s="2"/>
      <c r="K205" s="2"/>
      <c r="L205" s="2"/>
      <c r="M205" s="2"/>
      <c r="N205" s="128"/>
    </row>
    <row r="206" spans="1:14" s="133" customFormat="1">
      <c r="A206" s="104"/>
      <c r="B206" s="122"/>
      <c r="C206" s="105"/>
      <c r="D206" s="106"/>
      <c r="E206" s="103"/>
      <c r="F206" s="105" t="str">
        <f t="shared" si="7"/>
        <v/>
      </c>
      <c r="G206" s="134"/>
      <c r="H206" s="2"/>
      <c r="I206" s="2"/>
      <c r="J206" s="2"/>
      <c r="K206" s="2"/>
      <c r="L206" s="2"/>
      <c r="M206" s="2"/>
      <c r="N206" s="128"/>
    </row>
    <row r="207" spans="1:14" s="133" customFormat="1">
      <c r="A207" s="104"/>
      <c r="B207" s="122"/>
      <c r="C207" s="105"/>
      <c r="D207" s="106"/>
      <c r="E207" s="103"/>
      <c r="F207" s="105" t="str">
        <f t="shared" si="7"/>
        <v/>
      </c>
      <c r="G207" s="134"/>
      <c r="H207" s="2"/>
      <c r="I207" s="2"/>
      <c r="J207" s="2"/>
      <c r="K207" s="2"/>
      <c r="L207" s="2"/>
      <c r="M207" s="2"/>
      <c r="N207" s="128"/>
    </row>
    <row r="208" spans="1:14" s="133" customFormat="1">
      <c r="A208" s="104"/>
      <c r="B208" s="122"/>
      <c r="C208" s="105"/>
      <c r="D208" s="106"/>
      <c r="E208" s="103"/>
      <c r="F208" s="105" t="str">
        <f t="shared" si="7"/>
        <v/>
      </c>
      <c r="G208" s="134"/>
      <c r="H208" s="2"/>
      <c r="I208" s="2"/>
      <c r="J208" s="2"/>
      <c r="K208" s="2"/>
      <c r="L208" s="2"/>
      <c r="M208" s="2"/>
      <c r="N208" s="128"/>
    </row>
    <row r="209" spans="1:14" s="133" customFormat="1">
      <c r="A209" s="104"/>
      <c r="B209" s="122"/>
      <c r="C209" s="105"/>
      <c r="D209" s="106"/>
      <c r="E209" s="103"/>
      <c r="F209" s="105" t="str">
        <f t="shared" si="7"/>
        <v/>
      </c>
      <c r="G209" s="134"/>
      <c r="H209" s="2"/>
      <c r="I209" s="2"/>
      <c r="J209" s="2"/>
      <c r="K209" s="2"/>
      <c r="L209" s="2"/>
      <c r="M209" s="2"/>
      <c r="N209" s="128"/>
    </row>
    <row r="210" spans="1:14" s="133" customFormat="1">
      <c r="A210" s="104"/>
      <c r="B210" s="122"/>
      <c r="C210" s="105"/>
      <c r="D210" s="106"/>
      <c r="E210" s="103"/>
      <c r="F210" s="105" t="str">
        <f t="shared" si="7"/>
        <v/>
      </c>
      <c r="G210" s="134"/>
      <c r="H210" s="2"/>
      <c r="I210" s="2"/>
      <c r="J210" s="2"/>
      <c r="K210" s="2"/>
      <c r="L210" s="2"/>
      <c r="M210" s="2"/>
      <c r="N210" s="128"/>
    </row>
    <row r="211" spans="1:14" s="133" customFormat="1">
      <c r="A211" s="104"/>
      <c r="B211" s="122"/>
      <c r="C211" s="105"/>
      <c r="D211" s="106"/>
      <c r="E211" s="103"/>
      <c r="F211" s="105" t="str">
        <f t="shared" si="7"/>
        <v/>
      </c>
      <c r="G211" s="134"/>
      <c r="H211" s="2"/>
      <c r="I211" s="2"/>
      <c r="J211" s="2"/>
      <c r="K211" s="2"/>
      <c r="L211" s="2"/>
      <c r="M211" s="2"/>
      <c r="N211" s="128"/>
    </row>
    <row r="212" spans="1:14" s="133" customFormat="1">
      <c r="A212" s="104"/>
      <c r="B212" s="122"/>
      <c r="C212" s="105"/>
      <c r="D212" s="106"/>
      <c r="E212" s="103"/>
      <c r="F212" s="105" t="str">
        <f t="shared" si="7"/>
        <v/>
      </c>
      <c r="G212" s="134"/>
      <c r="H212" s="2"/>
      <c r="I212" s="2"/>
      <c r="J212" s="2"/>
      <c r="K212" s="2"/>
      <c r="L212" s="2"/>
      <c r="M212" s="2"/>
      <c r="N212" s="128"/>
    </row>
    <row r="213" spans="1:14" s="133" customFormat="1">
      <c r="A213" s="104"/>
      <c r="B213" s="122"/>
      <c r="C213" s="105"/>
      <c r="D213" s="106"/>
      <c r="E213" s="103"/>
      <c r="F213" s="105" t="str">
        <f t="shared" si="7"/>
        <v/>
      </c>
      <c r="G213" s="134"/>
      <c r="H213" s="2"/>
      <c r="I213" s="2"/>
      <c r="J213" s="2"/>
      <c r="K213" s="2"/>
      <c r="L213" s="2"/>
      <c r="M213" s="2"/>
      <c r="N213" s="128"/>
    </row>
    <row r="214" spans="1:14" s="133" customFormat="1">
      <c r="A214" s="104"/>
      <c r="B214" s="122"/>
      <c r="C214" s="105"/>
      <c r="D214" s="106"/>
      <c r="E214" s="103"/>
      <c r="F214" s="105" t="str">
        <f t="shared" si="7"/>
        <v/>
      </c>
      <c r="G214" s="134"/>
      <c r="H214" s="2"/>
      <c r="I214" s="2"/>
      <c r="J214" s="2"/>
      <c r="K214" s="2"/>
      <c r="L214" s="2"/>
      <c r="M214" s="2"/>
      <c r="N214" s="128"/>
    </row>
    <row r="215" spans="1:14" s="133" customFormat="1">
      <c r="A215" s="104"/>
      <c r="B215" s="122"/>
      <c r="C215" s="105"/>
      <c r="D215" s="106"/>
      <c r="E215" s="103"/>
      <c r="F215" s="105" t="str">
        <f t="shared" si="7"/>
        <v/>
      </c>
      <c r="G215" s="134"/>
      <c r="H215" s="2"/>
      <c r="I215" s="2"/>
      <c r="J215" s="2"/>
      <c r="K215" s="2"/>
      <c r="L215" s="2"/>
      <c r="M215" s="2"/>
      <c r="N215" s="128"/>
    </row>
    <row r="216" spans="1:14" s="133" customFormat="1">
      <c r="A216" s="104"/>
      <c r="B216" s="122"/>
      <c r="C216" s="105"/>
      <c r="D216" s="106"/>
      <c r="E216" s="103"/>
      <c r="F216" s="105" t="str">
        <f t="shared" si="7"/>
        <v/>
      </c>
      <c r="G216" s="134"/>
      <c r="H216" s="2"/>
      <c r="I216" s="2"/>
      <c r="J216" s="2"/>
      <c r="K216" s="2"/>
      <c r="L216" s="2"/>
      <c r="M216" s="2"/>
      <c r="N216" s="128"/>
    </row>
    <row r="217" spans="1:14" s="133" customFormat="1">
      <c r="A217" s="104"/>
      <c r="B217" s="122"/>
      <c r="C217" s="105"/>
      <c r="D217" s="106"/>
      <c r="E217" s="103"/>
      <c r="F217" s="105" t="str">
        <f t="shared" si="7"/>
        <v/>
      </c>
      <c r="G217" s="134"/>
      <c r="H217" s="2"/>
      <c r="I217" s="2"/>
      <c r="J217" s="2"/>
      <c r="K217" s="2"/>
      <c r="L217" s="2"/>
      <c r="M217" s="2"/>
      <c r="N217" s="128"/>
    </row>
    <row r="218" spans="1:14" s="133" customFormat="1">
      <c r="A218" s="104"/>
      <c r="B218" s="122"/>
      <c r="C218" s="105"/>
      <c r="D218" s="106"/>
      <c r="E218" s="103"/>
      <c r="F218" s="105" t="str">
        <f t="shared" si="7"/>
        <v/>
      </c>
      <c r="G218" s="134"/>
      <c r="H218" s="2"/>
      <c r="I218" s="2"/>
      <c r="J218" s="2"/>
      <c r="K218" s="2"/>
      <c r="L218" s="2"/>
      <c r="M218" s="2"/>
      <c r="N218" s="128"/>
    </row>
    <row r="219" spans="1:14" s="133" customFormat="1">
      <c r="A219" s="104"/>
      <c r="B219" s="122"/>
      <c r="C219" s="105"/>
      <c r="D219" s="106"/>
      <c r="E219" s="103"/>
      <c r="F219" s="105" t="str">
        <f t="shared" si="7"/>
        <v/>
      </c>
      <c r="G219" s="134"/>
      <c r="H219" s="2"/>
      <c r="I219" s="2"/>
      <c r="J219" s="2"/>
      <c r="K219" s="2"/>
      <c r="L219" s="2"/>
      <c r="M219" s="2"/>
      <c r="N219" s="128"/>
    </row>
    <row r="220" spans="1:14" s="133" customFormat="1">
      <c r="A220" s="104"/>
      <c r="B220" s="122"/>
      <c r="C220" s="105"/>
      <c r="D220" s="106"/>
      <c r="E220" s="103"/>
      <c r="F220" s="105" t="str">
        <f t="shared" si="7"/>
        <v/>
      </c>
      <c r="G220" s="134"/>
      <c r="H220" s="2"/>
      <c r="I220" s="2"/>
      <c r="J220" s="2"/>
      <c r="K220" s="2"/>
      <c r="L220" s="2"/>
      <c r="M220" s="2"/>
      <c r="N220" s="128"/>
    </row>
    <row r="221" spans="1:14" s="133" customFormat="1">
      <c r="A221" s="104"/>
      <c r="B221" s="122"/>
      <c r="C221" s="105"/>
      <c r="D221" s="106"/>
      <c r="E221" s="103"/>
      <c r="F221" s="105" t="str">
        <f t="shared" si="7"/>
        <v/>
      </c>
      <c r="G221" s="134"/>
      <c r="H221" s="2"/>
      <c r="I221" s="2"/>
      <c r="J221" s="2"/>
      <c r="K221" s="2"/>
      <c r="L221" s="2"/>
      <c r="M221" s="2"/>
      <c r="N221" s="128"/>
    </row>
    <row r="222" spans="1:14" s="133" customFormat="1">
      <c r="A222" s="104"/>
      <c r="B222" s="122"/>
      <c r="C222" s="105"/>
      <c r="D222" s="106"/>
      <c r="E222" s="103"/>
      <c r="F222" s="105" t="str">
        <f t="shared" si="7"/>
        <v/>
      </c>
      <c r="G222" s="134"/>
      <c r="H222" s="2"/>
      <c r="I222" s="2"/>
      <c r="J222" s="2"/>
      <c r="K222" s="2"/>
      <c r="L222" s="2"/>
      <c r="M222" s="2"/>
      <c r="N222" s="128"/>
    </row>
    <row r="223" spans="1:14" s="133" customFormat="1">
      <c r="A223" s="104"/>
      <c r="B223" s="122"/>
      <c r="C223" s="105"/>
      <c r="D223" s="106"/>
      <c r="E223" s="103"/>
      <c r="F223" s="105" t="str">
        <f t="shared" si="7"/>
        <v/>
      </c>
      <c r="G223" s="134"/>
      <c r="H223" s="2"/>
      <c r="I223" s="2"/>
      <c r="J223" s="2"/>
      <c r="K223" s="2"/>
      <c r="L223" s="2"/>
      <c r="M223" s="2"/>
      <c r="N223" s="128"/>
    </row>
    <row r="224" spans="1:14" s="133" customFormat="1">
      <c r="A224" s="104"/>
      <c r="B224" s="122"/>
      <c r="C224" s="105"/>
      <c r="D224" s="106"/>
      <c r="E224" s="103"/>
      <c r="F224" s="105" t="str">
        <f t="shared" si="7"/>
        <v/>
      </c>
      <c r="G224" s="134"/>
      <c r="H224" s="2"/>
      <c r="I224" s="2"/>
      <c r="J224" s="2"/>
      <c r="K224" s="2"/>
      <c r="L224" s="2"/>
      <c r="M224" s="2"/>
      <c r="N224" s="128"/>
    </row>
    <row r="225" spans="1:14" s="133" customFormat="1">
      <c r="A225" s="104"/>
      <c r="B225" s="122"/>
      <c r="C225" s="105"/>
      <c r="D225" s="106"/>
      <c r="E225" s="103"/>
      <c r="F225" s="105" t="str">
        <f t="shared" si="7"/>
        <v/>
      </c>
      <c r="G225" s="134"/>
      <c r="H225" s="2"/>
      <c r="I225" s="2"/>
      <c r="J225" s="2"/>
      <c r="K225" s="2"/>
      <c r="L225" s="2"/>
      <c r="M225" s="2"/>
      <c r="N225" s="128"/>
    </row>
    <row r="226" spans="1:14" s="133" customFormat="1">
      <c r="A226" s="104"/>
      <c r="B226" s="122"/>
      <c r="C226" s="105"/>
      <c r="D226" s="106"/>
      <c r="E226" s="103"/>
      <c r="F226" s="105" t="str">
        <f t="shared" si="7"/>
        <v/>
      </c>
      <c r="G226" s="134"/>
      <c r="H226" s="2"/>
      <c r="I226" s="2"/>
      <c r="J226" s="2"/>
      <c r="K226" s="2"/>
      <c r="L226" s="2"/>
      <c r="M226" s="2"/>
      <c r="N226" s="128"/>
    </row>
    <row r="227" spans="1:14" s="133" customFormat="1">
      <c r="A227" s="104"/>
      <c r="B227" s="122"/>
      <c r="C227" s="105"/>
      <c r="D227" s="106"/>
      <c r="E227" s="103"/>
      <c r="F227" s="105" t="str">
        <f t="shared" si="7"/>
        <v/>
      </c>
      <c r="G227" s="134"/>
      <c r="H227" s="2"/>
      <c r="I227" s="2"/>
      <c r="J227" s="2"/>
      <c r="K227" s="2"/>
      <c r="L227" s="2"/>
      <c r="M227" s="2"/>
      <c r="N227" s="128"/>
    </row>
    <row r="228" spans="1:14" s="133" customFormat="1">
      <c r="A228" s="104"/>
      <c r="B228" s="122"/>
      <c r="C228" s="105"/>
      <c r="D228" s="106"/>
      <c r="E228" s="103"/>
      <c r="F228" s="105" t="str">
        <f t="shared" si="7"/>
        <v/>
      </c>
      <c r="G228" s="134"/>
      <c r="H228" s="2"/>
      <c r="I228" s="2"/>
      <c r="J228" s="2"/>
      <c r="K228" s="2"/>
      <c r="L228" s="2"/>
      <c r="M228" s="2"/>
      <c r="N228" s="128"/>
    </row>
    <row r="229" spans="1:14" s="133" customFormat="1">
      <c r="A229" s="104"/>
      <c r="B229" s="122"/>
      <c r="C229" s="105"/>
      <c r="D229" s="106"/>
      <c r="E229" s="103"/>
      <c r="F229" s="105" t="str">
        <f t="shared" si="7"/>
        <v/>
      </c>
      <c r="G229" s="134"/>
      <c r="H229" s="2"/>
      <c r="I229" s="2"/>
      <c r="J229" s="2"/>
      <c r="K229" s="2"/>
      <c r="L229" s="2"/>
      <c r="M229" s="2"/>
      <c r="N229" s="128"/>
    </row>
    <row r="230" spans="1:14" s="133" customFormat="1">
      <c r="A230" s="104"/>
      <c r="B230" s="122"/>
      <c r="C230" s="105"/>
      <c r="D230" s="106"/>
      <c r="E230" s="103"/>
      <c r="F230" s="105" t="str">
        <f t="shared" si="7"/>
        <v/>
      </c>
      <c r="G230" s="134"/>
      <c r="H230" s="2"/>
      <c r="I230" s="2"/>
      <c r="J230" s="2"/>
      <c r="K230" s="2"/>
      <c r="L230" s="2"/>
      <c r="M230" s="2"/>
      <c r="N230" s="128"/>
    </row>
    <row r="231" spans="1:14" s="133" customFormat="1">
      <c r="A231" s="104"/>
      <c r="B231" s="122"/>
      <c r="C231" s="105"/>
      <c r="D231" s="106"/>
      <c r="E231" s="103"/>
      <c r="F231" s="105" t="str">
        <f t="shared" si="7"/>
        <v/>
      </c>
      <c r="G231" s="134"/>
      <c r="H231" s="2"/>
      <c r="I231" s="2"/>
      <c r="J231" s="2"/>
      <c r="K231" s="2"/>
      <c r="L231" s="2"/>
      <c r="M231" s="2"/>
      <c r="N231" s="128"/>
    </row>
    <row r="232" spans="1:14" s="133" customFormat="1">
      <c r="A232" s="104"/>
      <c r="B232" s="122"/>
      <c r="C232" s="105"/>
      <c r="D232" s="106"/>
      <c r="E232" s="103"/>
      <c r="F232" s="105" t="str">
        <f t="shared" si="7"/>
        <v/>
      </c>
      <c r="G232" s="134"/>
      <c r="H232" s="2"/>
      <c r="I232" s="2"/>
      <c r="J232" s="2"/>
      <c r="K232" s="2"/>
      <c r="L232" s="2"/>
      <c r="M232" s="2"/>
      <c r="N232" s="128"/>
    </row>
    <row r="233" spans="1:14" s="133" customFormat="1">
      <c r="A233" s="104"/>
      <c r="B233" s="122"/>
      <c r="C233" s="105"/>
      <c r="D233" s="106"/>
      <c r="E233" s="103"/>
      <c r="F233" s="105" t="str">
        <f t="shared" si="7"/>
        <v/>
      </c>
      <c r="G233" s="134"/>
      <c r="H233" s="2"/>
      <c r="I233" s="2"/>
      <c r="J233" s="2"/>
      <c r="K233" s="2"/>
      <c r="L233" s="2"/>
      <c r="M233" s="2"/>
      <c r="N233" s="128"/>
    </row>
    <row r="234" spans="1:14" s="133" customFormat="1">
      <c r="A234" s="104"/>
      <c r="B234" s="122"/>
      <c r="C234" s="105"/>
      <c r="D234" s="106"/>
      <c r="E234" s="103"/>
      <c r="F234" s="105" t="str">
        <f t="shared" si="7"/>
        <v/>
      </c>
      <c r="G234" s="134"/>
      <c r="H234" s="2"/>
      <c r="I234" s="2"/>
      <c r="J234" s="2"/>
      <c r="K234" s="2"/>
      <c r="L234" s="2"/>
      <c r="M234" s="2"/>
      <c r="N234" s="128"/>
    </row>
    <row r="235" spans="1:14" s="133" customFormat="1">
      <c r="A235" s="104"/>
      <c r="B235" s="122"/>
      <c r="C235" s="105"/>
      <c r="D235" s="106"/>
      <c r="E235" s="103"/>
      <c r="F235" s="105" t="str">
        <f t="shared" si="7"/>
        <v/>
      </c>
      <c r="G235" s="134"/>
      <c r="H235" s="2"/>
      <c r="I235" s="2"/>
      <c r="J235" s="2"/>
      <c r="K235" s="2"/>
      <c r="L235" s="2"/>
      <c r="M235" s="2"/>
      <c r="N235" s="128"/>
    </row>
    <row r="236" spans="1:14" s="133" customFormat="1">
      <c r="A236" s="104"/>
      <c r="B236" s="122"/>
      <c r="C236" s="105"/>
      <c r="D236" s="106"/>
      <c r="E236" s="103"/>
      <c r="F236" s="105" t="str">
        <f t="shared" si="7"/>
        <v/>
      </c>
      <c r="G236" s="134"/>
      <c r="H236" s="2"/>
      <c r="I236" s="2"/>
      <c r="J236" s="2"/>
      <c r="K236" s="2"/>
      <c r="L236" s="2"/>
      <c r="M236" s="2"/>
      <c r="N236" s="128"/>
    </row>
    <row r="237" spans="1:14" s="133" customFormat="1">
      <c r="A237" s="104"/>
      <c r="B237" s="122"/>
      <c r="C237" s="105"/>
      <c r="D237" s="106"/>
      <c r="E237" s="103"/>
      <c r="F237" s="105" t="str">
        <f t="shared" si="7"/>
        <v/>
      </c>
      <c r="G237" s="134"/>
      <c r="H237" s="2"/>
      <c r="I237" s="2"/>
      <c r="J237" s="2"/>
      <c r="K237" s="2"/>
      <c r="L237" s="2"/>
      <c r="M237" s="2"/>
      <c r="N237" s="128"/>
    </row>
    <row r="238" spans="1:14" s="133" customFormat="1">
      <c r="A238" s="104"/>
      <c r="B238" s="122"/>
      <c r="C238" s="105"/>
      <c r="D238" s="106"/>
      <c r="E238" s="103"/>
      <c r="F238" s="105" t="str">
        <f t="shared" si="7"/>
        <v/>
      </c>
      <c r="G238" s="134"/>
      <c r="H238" s="2"/>
      <c r="I238" s="2"/>
      <c r="J238" s="2"/>
      <c r="K238" s="2"/>
      <c r="L238" s="2"/>
      <c r="M238" s="2"/>
      <c r="N238" s="128"/>
    </row>
    <row r="239" spans="1:14" s="133" customFormat="1">
      <c r="A239" s="104"/>
      <c r="B239" s="122"/>
      <c r="C239" s="105"/>
      <c r="D239" s="106"/>
      <c r="E239" s="103"/>
      <c r="F239" s="105" t="str">
        <f t="shared" si="7"/>
        <v/>
      </c>
      <c r="G239" s="134"/>
      <c r="H239" s="2"/>
      <c r="I239" s="2"/>
      <c r="J239" s="2"/>
      <c r="K239" s="2"/>
      <c r="L239" s="2"/>
      <c r="M239" s="2"/>
      <c r="N239" s="128"/>
    </row>
    <row r="240" spans="1:14" s="133" customFormat="1">
      <c r="A240" s="104"/>
      <c r="B240" s="122"/>
      <c r="C240" s="105"/>
      <c r="D240" s="106"/>
      <c r="E240" s="103"/>
      <c r="F240" s="105" t="str">
        <f t="shared" si="7"/>
        <v/>
      </c>
      <c r="G240" s="134"/>
      <c r="H240" s="2"/>
      <c r="I240" s="2"/>
      <c r="J240" s="2"/>
      <c r="K240" s="2"/>
      <c r="L240" s="2"/>
      <c r="M240" s="2"/>
      <c r="N240" s="128"/>
    </row>
    <row r="241" spans="1:14" s="133" customFormat="1">
      <c r="A241" s="104"/>
      <c r="B241" s="122"/>
      <c r="C241" s="105"/>
      <c r="D241" s="106"/>
      <c r="E241" s="103"/>
      <c r="F241" s="105" t="str">
        <f t="shared" si="7"/>
        <v/>
      </c>
      <c r="G241" s="134"/>
      <c r="H241" s="2"/>
      <c r="I241" s="2"/>
      <c r="J241" s="2"/>
      <c r="K241" s="2"/>
      <c r="L241" s="2"/>
      <c r="M241" s="2"/>
      <c r="N241" s="128"/>
    </row>
    <row r="242" spans="1:14" s="133" customFormat="1">
      <c r="A242" s="104"/>
      <c r="B242" s="122"/>
      <c r="C242" s="105"/>
      <c r="D242" s="106"/>
      <c r="E242" s="103"/>
      <c r="F242" s="105" t="str">
        <f t="shared" si="7"/>
        <v/>
      </c>
      <c r="G242" s="134"/>
      <c r="H242" s="2"/>
      <c r="I242" s="2"/>
      <c r="J242" s="2"/>
      <c r="K242" s="2"/>
      <c r="L242" s="2"/>
      <c r="M242" s="2"/>
      <c r="N242" s="128"/>
    </row>
    <row r="243" spans="1:14" s="133" customFormat="1">
      <c r="A243" s="104"/>
      <c r="B243" s="122"/>
      <c r="C243" s="105"/>
      <c r="D243" s="106"/>
      <c r="E243" s="103"/>
      <c r="F243" s="105" t="str">
        <f t="shared" si="7"/>
        <v/>
      </c>
      <c r="G243" s="134"/>
      <c r="H243" s="2"/>
      <c r="I243" s="2"/>
      <c r="J243" s="2"/>
      <c r="K243" s="2"/>
      <c r="L243" s="2"/>
      <c r="M243" s="2"/>
      <c r="N243" s="128"/>
    </row>
    <row r="244" spans="1:14" s="133" customFormat="1">
      <c r="A244" s="104"/>
      <c r="B244" s="122"/>
      <c r="C244" s="105"/>
      <c r="D244" s="106"/>
      <c r="E244" s="103"/>
      <c r="F244" s="105" t="str">
        <f t="shared" si="7"/>
        <v/>
      </c>
      <c r="G244" s="134"/>
      <c r="H244" s="2"/>
      <c r="I244" s="2"/>
      <c r="J244" s="2"/>
      <c r="K244" s="2"/>
      <c r="L244" s="2"/>
      <c r="M244" s="2"/>
      <c r="N244" s="128"/>
    </row>
    <row r="245" spans="1:14" s="133" customFormat="1">
      <c r="A245" s="104"/>
      <c r="B245" s="122"/>
      <c r="C245" s="105"/>
      <c r="D245" s="106"/>
      <c r="E245" s="103"/>
      <c r="F245" s="105" t="str">
        <f t="shared" si="7"/>
        <v/>
      </c>
      <c r="G245" s="134"/>
      <c r="H245" s="2"/>
      <c r="I245" s="2"/>
      <c r="J245" s="2"/>
      <c r="K245" s="2"/>
      <c r="L245" s="2"/>
      <c r="M245" s="2"/>
      <c r="N245" s="128"/>
    </row>
    <row r="246" spans="1:14" s="133" customFormat="1">
      <c r="A246" s="104"/>
      <c r="B246" s="122"/>
      <c r="C246" s="105"/>
      <c r="D246" s="106"/>
      <c r="E246" s="103"/>
      <c r="F246" s="105" t="str">
        <f t="shared" si="7"/>
        <v/>
      </c>
      <c r="G246" s="134"/>
      <c r="H246" s="2"/>
      <c r="I246" s="2"/>
      <c r="J246" s="2"/>
      <c r="K246" s="2"/>
      <c r="L246" s="2"/>
      <c r="M246" s="2"/>
      <c r="N246" s="128"/>
    </row>
    <row r="247" spans="1:14" s="133" customFormat="1">
      <c r="A247" s="104"/>
      <c r="B247" s="122"/>
      <c r="C247" s="105"/>
      <c r="D247" s="106"/>
      <c r="E247" s="103"/>
      <c r="F247" s="105" t="str">
        <f t="shared" si="7"/>
        <v/>
      </c>
      <c r="G247" s="134"/>
      <c r="H247" s="2"/>
      <c r="I247" s="2"/>
      <c r="J247" s="2"/>
      <c r="K247" s="2"/>
      <c r="L247" s="2"/>
      <c r="M247" s="2"/>
      <c r="N247" s="128"/>
    </row>
    <row r="248" spans="1:14" s="133" customFormat="1">
      <c r="A248" s="104"/>
      <c r="B248" s="122"/>
      <c r="C248" s="105"/>
      <c r="D248" s="106"/>
      <c r="E248" s="103"/>
      <c r="F248" s="105" t="str">
        <f t="shared" si="7"/>
        <v/>
      </c>
      <c r="G248" s="134"/>
      <c r="H248" s="2"/>
      <c r="I248" s="2"/>
      <c r="J248" s="2"/>
      <c r="K248" s="2"/>
      <c r="L248" s="2"/>
      <c r="M248" s="2"/>
      <c r="N248" s="128"/>
    </row>
    <row r="249" spans="1:14" s="133" customFormat="1">
      <c r="A249" s="104"/>
      <c r="B249" s="122"/>
      <c r="C249" s="105"/>
      <c r="D249" s="106"/>
      <c r="E249" s="103"/>
      <c r="F249" s="105" t="str">
        <f t="shared" si="7"/>
        <v/>
      </c>
      <c r="G249" s="134"/>
      <c r="H249" s="2"/>
      <c r="I249" s="2"/>
      <c r="J249" s="2"/>
      <c r="K249" s="2"/>
      <c r="L249" s="2"/>
      <c r="M249" s="2"/>
      <c r="N249" s="128"/>
    </row>
    <row r="250" spans="1:14" s="133" customFormat="1">
      <c r="A250" s="104"/>
      <c r="B250" s="122"/>
      <c r="C250" s="105"/>
      <c r="D250" s="106"/>
      <c r="E250" s="103"/>
      <c r="F250" s="105" t="str">
        <f t="shared" si="7"/>
        <v/>
      </c>
      <c r="G250" s="134"/>
      <c r="H250" s="2"/>
      <c r="I250" s="2"/>
      <c r="J250" s="2"/>
      <c r="K250" s="2"/>
      <c r="L250" s="2"/>
      <c r="M250" s="2"/>
      <c r="N250" s="128"/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50"/>
  <conditionalFormatting sqref="K11:K42">
    <cfRule type="cellIs" dxfId="27" priority="4" stopIfTrue="1" operator="greaterThanOrEqual">
      <formula>0</formula>
    </cfRule>
  </conditionalFormatting>
  <conditionalFormatting sqref="B1:B1048576">
    <cfRule type="cellIs" dxfId="26" priority="1" operator="equal">
      <formula>"Fixed"</formula>
    </cfRule>
    <cfRule type="cellIs" dxfId="25" priority="2" operator="equal">
      <formula>"Income"</formula>
    </cfRule>
    <cfRule type="cellIs" dxfId="24" priority="3" operator="equal">
      <formula>"Variable"</formula>
    </cfRule>
  </conditionalFormatting>
  <dataValidations count="3">
    <dataValidation type="list" allowBlank="1" showInputMessage="1" showErrorMessage="1" sqref="C3:C1048576">
      <formula1>INDIRECT(B3)</formula1>
    </dataValidation>
    <dataValidation type="list" showInputMessage="1" showErrorMessage="1" sqref="B3:B1048576">
      <formula1>Type</formula1>
    </dataValidation>
    <dataValidation type="date" operator="greaterThan" allowBlank="1" showInputMessage="1" showErrorMessage="1" sqref="A3:A250">
      <formula1>1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50"/>
  <sheetViews>
    <sheetView showGridLines="0" workbookViewId="0">
      <selection activeCell="A3" sqref="A3"/>
    </sheetView>
  </sheetViews>
  <sheetFormatPr defaultRowHeight="12.75"/>
  <cols>
    <col min="1" max="1" width="7.42578125" style="104" bestFit="1" customWidth="1"/>
    <col min="2" max="2" width="7.7109375" style="122" bestFit="1" customWidth="1"/>
    <col min="3" max="3" width="12.42578125" style="105" customWidth="1"/>
    <col min="4" max="4" width="10.28515625" style="106" bestFit="1" customWidth="1"/>
    <col min="5" max="5" width="33.140625" style="103" customWidth="1"/>
    <col min="6" max="6" width="17" style="105" hidden="1" customWidth="1"/>
    <col min="7" max="7" width="2.28515625" style="134" customWidth="1"/>
    <col min="8" max="8" width="18" style="2" bestFit="1" customWidth="1"/>
    <col min="9" max="9" width="9.7109375" style="2" bestFit="1" customWidth="1"/>
    <col min="10" max="10" width="10.140625" style="2" bestFit="1" customWidth="1"/>
    <col min="11" max="11" width="10.85546875" style="2" bestFit="1" customWidth="1"/>
    <col min="12" max="12" width="4" style="2" customWidth="1"/>
    <col min="13" max="13" width="16.5703125" style="2" customWidth="1"/>
    <col min="14" max="14" width="10.42578125" style="128" customWidth="1"/>
    <col min="15" max="15" width="9.85546875" style="2" bestFit="1" customWidth="1"/>
    <col min="16" max="16384" width="9.140625" style="2"/>
  </cols>
  <sheetData>
    <row r="1" spans="1:15" ht="13.5" thickBot="1">
      <c r="A1" s="88" t="s">
        <v>3</v>
      </c>
      <c r="B1" s="121" t="s">
        <v>98</v>
      </c>
      <c r="C1" s="89" t="s">
        <v>4</v>
      </c>
      <c r="D1" s="90" t="s">
        <v>99</v>
      </c>
      <c r="E1" s="91" t="s">
        <v>6</v>
      </c>
      <c r="F1" s="89"/>
      <c r="G1" s="123"/>
      <c r="H1" s="124" t="s">
        <v>5</v>
      </c>
      <c r="I1" s="125" t="s">
        <v>31</v>
      </c>
      <c r="J1" s="126" t="s">
        <v>30</v>
      </c>
      <c r="K1" s="127" t="s">
        <v>0</v>
      </c>
    </row>
    <row r="2" spans="1:15">
      <c r="A2" s="88"/>
      <c r="B2" s="121"/>
      <c r="C2" s="89"/>
      <c r="D2" s="90"/>
      <c r="E2" s="91"/>
      <c r="F2" s="89"/>
      <c r="G2" s="123"/>
      <c r="H2" s="129" t="str">
        <f>Budget!I3</f>
        <v>John</v>
      </c>
      <c r="I2" s="130">
        <f ca="1">IF(AND(Budget!L3="A",'YTD Analysis'!C$42&gt;=7),J2,SUMIF(F:F,"Income"&amp;H2,D:D))</f>
        <v>0</v>
      </c>
      <c r="J2" s="131">
        <f>Budget!J3</f>
        <v>4583.333333333333</v>
      </c>
      <c r="K2" s="132">
        <f ca="1">I2-J2</f>
        <v>-4583.333333333333</v>
      </c>
    </row>
    <row r="3" spans="1:15">
      <c r="B3" s="105"/>
      <c r="F3" s="105" t="str">
        <f t="shared" ref="F3:F66" si="0">B3&amp;C3</f>
        <v/>
      </c>
      <c r="H3" s="129" t="str">
        <f>Budget!I4</f>
        <v>Jane</v>
      </c>
      <c r="I3" s="130">
        <f ca="1">IF(AND(Budget!L4="A",'YTD Analysis'!C$42&gt;=7),J3,SUMIF(F:F,"Income"&amp;H3,D:D))</f>
        <v>0</v>
      </c>
      <c r="J3" s="131">
        <f>Budget!J4</f>
        <v>2666.6666666666665</v>
      </c>
      <c r="K3" s="132">
        <f t="shared" ref="K3:K8" ca="1" si="1">I3-J3</f>
        <v>-2666.6666666666665</v>
      </c>
      <c r="M3" s="135" t="s">
        <v>67</v>
      </c>
    </row>
    <row r="4" spans="1:15">
      <c r="B4" s="105"/>
      <c r="F4" s="105" t="str">
        <f t="shared" si="0"/>
        <v/>
      </c>
      <c r="H4" s="129" t="str">
        <f>Budget!I5</f>
        <v>Tutoring</v>
      </c>
      <c r="I4" s="130">
        <f ca="1">IF(AND(Budget!L5="A",'YTD Analysis'!C$42&gt;=7),J4,SUMIF(F:F,"Income"&amp;H4,D:D))</f>
        <v>0</v>
      </c>
      <c r="J4" s="136">
        <f>Budget!J5</f>
        <v>83.333333333333329</v>
      </c>
      <c r="K4" s="132">
        <f t="shared" ca="1" si="1"/>
        <v>-83.333333333333329</v>
      </c>
      <c r="M4" s="135" t="s">
        <v>68</v>
      </c>
    </row>
    <row r="5" spans="1:15">
      <c r="B5" s="105"/>
      <c r="F5" s="105" t="str">
        <f t="shared" si="0"/>
        <v/>
      </c>
      <c r="H5" s="129" t="str">
        <f>Budget!I6</f>
        <v>Gifts</v>
      </c>
      <c r="I5" s="130">
        <f ca="1">IF(AND(Budget!L6="A",'YTD Analysis'!C$42&gt;=7),J5,SUMIF(F:F,"Income"&amp;H5,D:D))</f>
        <v>0</v>
      </c>
      <c r="J5" s="136">
        <f>Budget!J6</f>
        <v>41.666666666666664</v>
      </c>
      <c r="K5" s="132">
        <f t="shared" ca="1" si="1"/>
        <v>-41.666666666666664</v>
      </c>
    </row>
    <row r="6" spans="1:15">
      <c r="B6" s="105"/>
      <c r="E6" s="155"/>
      <c r="F6" s="105" t="str">
        <f t="shared" si="0"/>
        <v/>
      </c>
      <c r="H6" s="129" t="str">
        <f>Budget!I7</f>
        <v>Other</v>
      </c>
      <c r="I6" s="130">
        <f ca="1">IF(AND(Budget!L7="A",'YTD Analysis'!C$42&gt;=7),J6,SUMIF(F:F,"Income"&amp;H6,D:D))</f>
        <v>0</v>
      </c>
      <c r="J6" s="136">
        <f>Budget!J7</f>
        <v>0</v>
      </c>
      <c r="K6" s="132">
        <f t="shared" ca="1" si="1"/>
        <v>0</v>
      </c>
    </row>
    <row r="7" spans="1:15">
      <c r="B7" s="105"/>
      <c r="F7" s="105" t="str">
        <f t="shared" si="0"/>
        <v/>
      </c>
      <c r="H7" s="129" t="str">
        <f>Budget!I8</f>
        <v>Other</v>
      </c>
      <c r="I7" s="130">
        <f ca="1">IF(AND(Budget!L8="A",'YTD Analysis'!C$42&gt;=7),J7,SUMIF(F:F,"Income"&amp;H7,D:D))</f>
        <v>0</v>
      </c>
      <c r="J7" s="131">
        <f>Budget!J8</f>
        <v>0</v>
      </c>
      <c r="K7" s="132">
        <f t="shared" ca="1" si="1"/>
        <v>0</v>
      </c>
    </row>
    <row r="8" spans="1:15" ht="13.5" thickBot="1">
      <c r="B8" s="105"/>
      <c r="E8" s="155"/>
      <c r="F8" s="105" t="str">
        <f t="shared" si="0"/>
        <v/>
      </c>
      <c r="H8" s="137" t="str">
        <f>Budget!I9</f>
        <v>Other</v>
      </c>
      <c r="I8" s="130">
        <f ca="1">IF(AND(Budget!L9="A",'YTD Analysis'!C$42&gt;=7),J8,SUMIF(F:F,"Income"&amp;H8,D:D))</f>
        <v>0</v>
      </c>
      <c r="J8" s="138">
        <f>Budget!J9</f>
        <v>0</v>
      </c>
      <c r="K8" s="132">
        <f t="shared" ca="1" si="1"/>
        <v>0</v>
      </c>
    </row>
    <row r="9" spans="1:15" ht="13.5" thickBot="1">
      <c r="B9" s="105"/>
      <c r="F9" s="105" t="str">
        <f t="shared" si="0"/>
        <v/>
      </c>
      <c r="H9" s="139" t="s">
        <v>29</v>
      </c>
      <c r="I9" s="140">
        <f ca="1">SUM(I2:I8)</f>
        <v>0</v>
      </c>
      <c r="J9" s="141">
        <f>SUM(J2:J8)</f>
        <v>7375</v>
      </c>
      <c r="K9" s="142">
        <f ca="1">SUM(K2:K8)</f>
        <v>-7375</v>
      </c>
    </row>
    <row r="10" spans="1:15" ht="13.5" thickBot="1">
      <c r="A10" s="107"/>
      <c r="B10" s="105"/>
      <c r="D10" s="108"/>
      <c r="E10" s="109"/>
      <c r="F10" s="105" t="str">
        <f t="shared" si="0"/>
        <v/>
      </c>
      <c r="G10" s="143"/>
    </row>
    <row r="11" spans="1:15" ht="13.5" thickBot="1">
      <c r="B11" s="105"/>
      <c r="F11" s="105" t="str">
        <f t="shared" si="0"/>
        <v/>
      </c>
      <c r="H11" s="124" t="s">
        <v>10</v>
      </c>
      <c r="I11" s="144" t="s">
        <v>31</v>
      </c>
      <c r="J11" s="145" t="s">
        <v>30</v>
      </c>
      <c r="K11" s="146" t="s">
        <v>0</v>
      </c>
      <c r="M11" s="124" t="str">
        <f>Budget!F3</f>
        <v>Fixed Expenses</v>
      </c>
      <c r="N11" s="144" t="s">
        <v>99</v>
      </c>
      <c r="O11" s="145" t="s">
        <v>100</v>
      </c>
    </row>
    <row r="12" spans="1:15">
      <c r="B12" s="105"/>
      <c r="F12" s="105" t="str">
        <f t="shared" si="0"/>
        <v/>
      </c>
      <c r="H12" s="129" t="str">
        <f>Budget!B4</f>
        <v>Babysitting</v>
      </c>
      <c r="I12" s="147">
        <f t="shared" ref="I12:I41" si="2">SUMIF(F:F,"Variable"&amp;H12,D:D)</f>
        <v>0</v>
      </c>
      <c r="J12" s="148">
        <f>IF(Budget!D4="Yes",(7*Budget!C4)-('YTD Analysis'!C3),Budget!C4)</f>
        <v>25</v>
      </c>
      <c r="K12" s="149">
        <f>J12-I12</f>
        <v>25</v>
      </c>
      <c r="M12" s="129" t="str">
        <f>Budget!F4</f>
        <v>Cable</v>
      </c>
      <c r="N12" s="147">
        <f>Budget!G4</f>
        <v>90</v>
      </c>
      <c r="O12" s="150" t="str">
        <f t="shared" ref="O12:O41" si="3">IF(ISERROR(INDEX(A:A,MATCH("Fixed"&amp;M12,F:F,0))),"",(INDEX(A:A,MATCH("Fixed"&amp;M12,F:F,0))))</f>
        <v/>
      </c>
    </row>
    <row r="13" spans="1:15">
      <c r="B13" s="105"/>
      <c r="E13" s="155"/>
      <c r="F13" s="105" t="str">
        <f t="shared" si="0"/>
        <v/>
      </c>
      <c r="H13" s="129" t="str">
        <f>Budget!B5</f>
        <v>Car</v>
      </c>
      <c r="I13" s="147">
        <f t="shared" si="2"/>
        <v>0</v>
      </c>
      <c r="J13" s="148">
        <f>IF(Budget!D5="Yes",(7*Budget!C5)-('YTD Analysis'!C4),Budget!C5)</f>
        <v>105</v>
      </c>
      <c r="K13" s="149">
        <f t="shared" ref="K13:K41" si="4">J13-I13</f>
        <v>105</v>
      </c>
      <c r="M13" s="129" t="str">
        <f>Budget!F5</f>
        <v>Car</v>
      </c>
      <c r="N13" s="147">
        <f>Budget!G5</f>
        <v>350</v>
      </c>
      <c r="O13" s="150" t="str">
        <f t="shared" si="3"/>
        <v/>
      </c>
    </row>
    <row r="14" spans="1:15">
      <c r="B14" s="105"/>
      <c r="F14" s="105" t="str">
        <f t="shared" si="0"/>
        <v/>
      </c>
      <c r="H14" s="129" t="str">
        <f>Budget!B6</f>
        <v>Charity</v>
      </c>
      <c r="I14" s="147">
        <f t="shared" si="2"/>
        <v>0</v>
      </c>
      <c r="J14" s="148">
        <f>IF(Budget!D6="Yes",(7*Budget!C6)-('YTD Analysis'!C5),Budget!C6)</f>
        <v>50</v>
      </c>
      <c r="K14" s="149">
        <f t="shared" si="4"/>
        <v>50</v>
      </c>
      <c r="M14" s="129" t="str">
        <f>Budget!F6</f>
        <v>Car Insurance</v>
      </c>
      <c r="N14" s="147">
        <f>Budget!G6</f>
        <v>100</v>
      </c>
      <c r="O14" s="150" t="str">
        <f t="shared" si="3"/>
        <v/>
      </c>
    </row>
    <row r="15" spans="1:15">
      <c r="B15" s="105"/>
      <c r="E15" s="155"/>
      <c r="F15" s="105" t="str">
        <f t="shared" si="0"/>
        <v/>
      </c>
      <c r="H15" s="129" t="str">
        <f>Budget!B7</f>
        <v>Emergency</v>
      </c>
      <c r="I15" s="147">
        <f t="shared" si="2"/>
        <v>0</v>
      </c>
      <c r="J15" s="148">
        <f>IF(Budget!D7="Yes",(7*Budget!C7)-('YTD Analysis'!C6),Budget!C7)</f>
        <v>350</v>
      </c>
      <c r="K15" s="149">
        <f t="shared" si="4"/>
        <v>350</v>
      </c>
      <c r="M15" s="129" t="str">
        <f>Budget!F7</f>
        <v>Debt</v>
      </c>
      <c r="N15" s="147">
        <f>Budget!G7</f>
        <v>200</v>
      </c>
      <c r="O15" s="150" t="str">
        <f t="shared" si="3"/>
        <v/>
      </c>
    </row>
    <row r="16" spans="1:15">
      <c r="B16" s="105"/>
      <c r="F16" s="105" t="str">
        <f t="shared" si="0"/>
        <v/>
      </c>
      <c r="H16" s="129" t="str">
        <f>Budget!B8</f>
        <v>Gas</v>
      </c>
      <c r="I16" s="147">
        <f t="shared" si="2"/>
        <v>0</v>
      </c>
      <c r="J16" s="148">
        <f>IF(Budget!D8="Yes",(7*Budget!C8)-('YTD Analysis'!C7),Budget!C8)</f>
        <v>300</v>
      </c>
      <c r="K16" s="149">
        <f t="shared" si="4"/>
        <v>300</v>
      </c>
      <c r="M16" s="129" t="str">
        <f>Budget!F8</f>
        <v>IRA</v>
      </c>
      <c r="N16" s="147">
        <f>Budget!G8</f>
        <v>600</v>
      </c>
      <c r="O16" s="150" t="str">
        <f t="shared" si="3"/>
        <v/>
      </c>
    </row>
    <row r="17" spans="2:15">
      <c r="B17" s="105"/>
      <c r="F17" s="105" t="str">
        <f t="shared" si="0"/>
        <v/>
      </c>
      <c r="G17" s="151"/>
      <c r="H17" s="129" t="str">
        <f>Budget!B9</f>
        <v>Gifts</v>
      </c>
      <c r="I17" s="147">
        <f t="shared" si="2"/>
        <v>0</v>
      </c>
      <c r="J17" s="148">
        <f>IF(Budget!D9="Yes",(7*Budget!C9)-('YTD Analysis'!C8),Budget!C9)</f>
        <v>100</v>
      </c>
      <c r="K17" s="149">
        <f t="shared" si="4"/>
        <v>100</v>
      </c>
      <c r="M17" s="129" t="str">
        <f>Budget!F9</f>
        <v>Maintance</v>
      </c>
      <c r="N17" s="147">
        <f>Budget!G9</f>
        <v>640</v>
      </c>
      <c r="O17" s="150" t="str">
        <f t="shared" si="3"/>
        <v/>
      </c>
    </row>
    <row r="18" spans="2:15">
      <c r="B18" s="105"/>
      <c r="E18" s="155"/>
      <c r="F18" s="105" t="str">
        <f t="shared" si="0"/>
        <v/>
      </c>
      <c r="G18" s="151"/>
      <c r="H18" s="129" t="str">
        <f>Budget!B10</f>
        <v>Going Out</v>
      </c>
      <c r="I18" s="147">
        <f t="shared" si="2"/>
        <v>0</v>
      </c>
      <c r="J18" s="148">
        <f>IF(Budget!D10="Yes",(7*Budget!C10)-('YTD Analysis'!C9),Budget!C10)</f>
        <v>75</v>
      </c>
      <c r="K18" s="149">
        <f t="shared" si="4"/>
        <v>75</v>
      </c>
      <c r="M18" s="129" t="str">
        <f>Budget!F10</f>
        <v>Mortgage</v>
      </c>
      <c r="N18" s="147">
        <f>Budget!G10</f>
        <v>2000</v>
      </c>
      <c r="O18" s="150" t="str">
        <f t="shared" si="3"/>
        <v/>
      </c>
    </row>
    <row r="19" spans="2:15">
      <c r="F19" s="105" t="str">
        <f t="shared" si="0"/>
        <v/>
      </c>
      <c r="H19" s="129" t="str">
        <f>Budget!B11</f>
        <v>Groceries</v>
      </c>
      <c r="I19" s="147">
        <f t="shared" si="2"/>
        <v>0</v>
      </c>
      <c r="J19" s="148">
        <f>IF(Budget!D11="Yes",(7*Budget!C11)-('YTD Analysis'!C10),Budget!C11)</f>
        <v>500</v>
      </c>
      <c r="K19" s="149">
        <f t="shared" si="4"/>
        <v>500</v>
      </c>
      <c r="M19" s="129" t="str">
        <f>Budget!F11</f>
        <v>Netflix</v>
      </c>
      <c r="N19" s="147">
        <f>Budget!G11</f>
        <v>20</v>
      </c>
      <c r="O19" s="150" t="str">
        <f t="shared" si="3"/>
        <v/>
      </c>
    </row>
    <row r="20" spans="2:15">
      <c r="F20" s="105" t="str">
        <f t="shared" si="0"/>
        <v/>
      </c>
      <c r="H20" s="129" t="str">
        <f>Budget!B12</f>
        <v>Jane</v>
      </c>
      <c r="I20" s="147">
        <f t="shared" si="2"/>
        <v>0</v>
      </c>
      <c r="J20" s="148">
        <f>IF(Budget!D12="Yes",(7*Budget!C12)-('YTD Analysis'!C11),Budget!C12)</f>
        <v>30</v>
      </c>
      <c r="K20" s="149">
        <f t="shared" si="4"/>
        <v>30</v>
      </c>
      <c r="M20" s="129" t="str">
        <f>Budget!F12</f>
        <v>Other</v>
      </c>
      <c r="N20" s="147">
        <f>Budget!G12</f>
        <v>0</v>
      </c>
      <c r="O20" s="150" t="str">
        <f t="shared" si="3"/>
        <v/>
      </c>
    </row>
    <row r="21" spans="2:15">
      <c r="F21" s="105" t="str">
        <f t="shared" si="0"/>
        <v/>
      </c>
      <c r="H21" s="129" t="str">
        <f>Budget!B13</f>
        <v>John</v>
      </c>
      <c r="I21" s="147">
        <f t="shared" si="2"/>
        <v>0</v>
      </c>
      <c r="J21" s="148">
        <f>IF(Budget!D13="Yes",(7*Budget!C13)-('YTD Analysis'!C12),Budget!C13)</f>
        <v>30</v>
      </c>
      <c r="K21" s="149">
        <f t="shared" si="4"/>
        <v>30</v>
      </c>
      <c r="M21" s="129" t="str">
        <f>Budget!F13</f>
        <v>Phone</v>
      </c>
      <c r="N21" s="147">
        <f>Budget!G13</f>
        <v>90</v>
      </c>
      <c r="O21" s="150" t="str">
        <f t="shared" si="3"/>
        <v/>
      </c>
    </row>
    <row r="22" spans="2:15">
      <c r="F22" s="105" t="str">
        <f t="shared" si="0"/>
        <v/>
      </c>
      <c r="H22" s="129" t="str">
        <f>Budget!B14</f>
        <v>kids</v>
      </c>
      <c r="I22" s="147">
        <f t="shared" si="2"/>
        <v>0</v>
      </c>
      <c r="J22" s="148">
        <f>IF(Budget!D14="Yes",(7*Budget!C14)-('YTD Analysis'!C13),Budget!C14)</f>
        <v>30</v>
      </c>
      <c r="K22" s="149">
        <f t="shared" si="4"/>
        <v>30</v>
      </c>
      <c r="M22" s="129" t="str">
        <f>Budget!F14</f>
        <v>Savings</v>
      </c>
      <c r="N22" s="147">
        <f>Budget!G14</f>
        <v>500</v>
      </c>
      <c r="O22" s="150" t="str">
        <f t="shared" si="3"/>
        <v/>
      </c>
    </row>
    <row r="23" spans="2:15">
      <c r="F23" s="105" t="str">
        <f t="shared" si="0"/>
        <v/>
      </c>
      <c r="H23" s="129" t="str">
        <f>Budget!B15</f>
        <v>Kids Clothing</v>
      </c>
      <c r="I23" s="147">
        <f t="shared" si="2"/>
        <v>0</v>
      </c>
      <c r="J23" s="148">
        <f>IF(Budget!D15="Yes",(7*Budget!C15)-('YTD Analysis'!C14),Budget!C15)</f>
        <v>700</v>
      </c>
      <c r="K23" s="149">
        <f t="shared" si="4"/>
        <v>700</v>
      </c>
      <c r="M23" s="129" t="str">
        <f>Budget!F15</f>
        <v>Tuition</v>
      </c>
      <c r="N23" s="147">
        <f>Budget!G15</f>
        <v>150</v>
      </c>
      <c r="O23" s="150" t="str">
        <f t="shared" si="3"/>
        <v/>
      </c>
    </row>
    <row r="24" spans="2:15">
      <c r="F24" s="105" t="str">
        <f t="shared" si="0"/>
        <v/>
      </c>
      <c r="H24" s="129" t="str">
        <f>Budget!B16</f>
        <v>Kids Medical</v>
      </c>
      <c r="I24" s="147">
        <f t="shared" si="2"/>
        <v>0</v>
      </c>
      <c r="J24" s="148">
        <f>IF(Budget!D16="Yes",(7*Budget!C16)-('YTD Analysis'!C15),Budget!C16)</f>
        <v>75</v>
      </c>
      <c r="K24" s="149">
        <f t="shared" si="4"/>
        <v>75</v>
      </c>
      <c r="M24" s="129">
        <f>Budget!F16</f>
        <v>0</v>
      </c>
      <c r="N24" s="147">
        <f>Budget!G16</f>
        <v>0</v>
      </c>
      <c r="O24" s="150" t="str">
        <f t="shared" si="3"/>
        <v/>
      </c>
    </row>
    <row r="25" spans="2:15">
      <c r="F25" s="105" t="str">
        <f t="shared" si="0"/>
        <v/>
      </c>
      <c r="H25" s="129" t="str">
        <f>Budget!B17</f>
        <v>Medical</v>
      </c>
      <c r="I25" s="147">
        <f t="shared" si="2"/>
        <v>0</v>
      </c>
      <c r="J25" s="148">
        <f>IF(Budget!D17="Yes",(7*Budget!C17)-('YTD Analysis'!C16),Budget!C17)</f>
        <v>100</v>
      </c>
      <c r="K25" s="149">
        <f t="shared" si="4"/>
        <v>100</v>
      </c>
      <c r="M25" s="129">
        <f>Budget!F17</f>
        <v>0</v>
      </c>
      <c r="N25" s="147">
        <f>Budget!G17</f>
        <v>0</v>
      </c>
      <c r="O25" s="150" t="str">
        <f t="shared" si="3"/>
        <v/>
      </c>
    </row>
    <row r="26" spans="2:15">
      <c r="F26" s="105" t="str">
        <f t="shared" si="0"/>
        <v/>
      </c>
      <c r="H26" s="129" t="str">
        <f>Budget!B18</f>
        <v>Misc</v>
      </c>
      <c r="I26" s="147">
        <f t="shared" si="2"/>
        <v>0</v>
      </c>
      <c r="J26" s="148">
        <f>IF(Budget!D18="Yes",(7*Budget!C18)-('YTD Analysis'!C17),Budget!C18)</f>
        <v>200</v>
      </c>
      <c r="K26" s="149">
        <f t="shared" si="4"/>
        <v>200</v>
      </c>
      <c r="M26" s="129">
        <f>Budget!F18</f>
        <v>0</v>
      </c>
      <c r="N26" s="147">
        <f>Budget!G18</f>
        <v>0</v>
      </c>
      <c r="O26" s="150" t="str">
        <f t="shared" si="3"/>
        <v/>
      </c>
    </row>
    <row r="27" spans="2:15">
      <c r="F27" s="105" t="str">
        <f t="shared" si="0"/>
        <v/>
      </c>
      <c r="H27" s="129" t="str">
        <f>Budget!B19</f>
        <v>My Clothing</v>
      </c>
      <c r="I27" s="147">
        <f t="shared" si="2"/>
        <v>0</v>
      </c>
      <c r="J27" s="148">
        <f>IF(Budget!D19="Yes",(7*Budget!C19)-('YTD Analysis'!C18),Budget!C19)</f>
        <v>25</v>
      </c>
      <c r="K27" s="149">
        <f t="shared" si="4"/>
        <v>25</v>
      </c>
      <c r="M27" s="129">
        <f>Budget!F19</f>
        <v>0</v>
      </c>
      <c r="N27" s="147">
        <f>Budget!G19</f>
        <v>0</v>
      </c>
      <c r="O27" s="150" t="str">
        <f t="shared" si="3"/>
        <v/>
      </c>
    </row>
    <row r="28" spans="2:15">
      <c r="F28" s="105" t="str">
        <f t="shared" si="0"/>
        <v/>
      </c>
      <c r="H28" s="129" t="str">
        <f>Budget!B20</f>
        <v>Other</v>
      </c>
      <c r="I28" s="147">
        <f t="shared" si="2"/>
        <v>0</v>
      </c>
      <c r="J28" s="148">
        <f>IF(Budget!D20="Yes",(7*Budget!C20)-('YTD Analysis'!C19),Budget!C20)</f>
        <v>0</v>
      </c>
      <c r="K28" s="149">
        <f t="shared" si="4"/>
        <v>0</v>
      </c>
      <c r="M28" s="129">
        <f>Budget!F20</f>
        <v>0</v>
      </c>
      <c r="N28" s="147">
        <f>Budget!G20</f>
        <v>0</v>
      </c>
      <c r="O28" s="150" t="str">
        <f t="shared" si="3"/>
        <v/>
      </c>
    </row>
    <row r="29" spans="2:15">
      <c r="F29" s="105" t="str">
        <f t="shared" si="0"/>
        <v/>
      </c>
      <c r="H29" s="129" t="str">
        <f>Budget!B21</f>
        <v>Travel</v>
      </c>
      <c r="I29" s="147">
        <f t="shared" si="2"/>
        <v>0</v>
      </c>
      <c r="J29" s="148">
        <f>IF(Budget!D21="Yes",(7*Budget!C21)-('YTD Analysis'!C20),Budget!C21)</f>
        <v>700</v>
      </c>
      <c r="K29" s="149">
        <f t="shared" si="4"/>
        <v>700</v>
      </c>
      <c r="M29" s="129">
        <f>Budget!F21</f>
        <v>0</v>
      </c>
      <c r="N29" s="147">
        <f>Budget!G21</f>
        <v>0</v>
      </c>
      <c r="O29" s="150" t="str">
        <f t="shared" si="3"/>
        <v/>
      </c>
    </row>
    <row r="30" spans="2:15">
      <c r="F30" s="105" t="str">
        <f t="shared" si="0"/>
        <v/>
      </c>
      <c r="H30" s="129" t="str">
        <f>Budget!B22</f>
        <v>Utilities</v>
      </c>
      <c r="I30" s="147">
        <f t="shared" si="2"/>
        <v>0</v>
      </c>
      <c r="J30" s="148">
        <f>IF(Budget!D22="Yes",(7*Budget!C22)-('YTD Analysis'!C21),Budget!C22)</f>
        <v>250</v>
      </c>
      <c r="K30" s="149">
        <f t="shared" si="4"/>
        <v>250</v>
      </c>
      <c r="M30" s="129">
        <f>Budget!F22</f>
        <v>0</v>
      </c>
      <c r="N30" s="147">
        <f>Budget!G22</f>
        <v>0</v>
      </c>
      <c r="O30" s="150" t="str">
        <f t="shared" si="3"/>
        <v/>
      </c>
    </row>
    <row r="31" spans="2:15">
      <c r="F31" s="105" t="str">
        <f t="shared" si="0"/>
        <v/>
      </c>
      <c r="H31" s="129">
        <f>Budget!B23</f>
        <v>0</v>
      </c>
      <c r="I31" s="147">
        <f t="shared" si="2"/>
        <v>0</v>
      </c>
      <c r="J31" s="148">
        <f>IF(Budget!D23="Yes",(7*Budget!C23)-('YTD Analysis'!C22),Budget!C23)</f>
        <v>0</v>
      </c>
      <c r="K31" s="149">
        <f t="shared" si="4"/>
        <v>0</v>
      </c>
      <c r="M31" s="129">
        <f>Budget!F23</f>
        <v>0</v>
      </c>
      <c r="N31" s="147">
        <f>Budget!G23</f>
        <v>0</v>
      </c>
      <c r="O31" s="150" t="str">
        <f t="shared" si="3"/>
        <v/>
      </c>
    </row>
    <row r="32" spans="2:15">
      <c r="F32" s="105" t="str">
        <f t="shared" si="0"/>
        <v/>
      </c>
      <c r="H32" s="129">
        <f>Budget!B24</f>
        <v>0</v>
      </c>
      <c r="I32" s="147">
        <f t="shared" si="2"/>
        <v>0</v>
      </c>
      <c r="J32" s="148">
        <f>IF(Budget!D24="Yes",(7*Budget!C24)-('YTD Analysis'!C23),Budget!C24)</f>
        <v>0</v>
      </c>
      <c r="K32" s="149">
        <f t="shared" si="4"/>
        <v>0</v>
      </c>
      <c r="M32" s="129">
        <f>Budget!F24</f>
        <v>0</v>
      </c>
      <c r="N32" s="147">
        <f>Budget!G24</f>
        <v>0</v>
      </c>
      <c r="O32" s="150" t="str">
        <f t="shared" si="3"/>
        <v/>
      </c>
    </row>
    <row r="33" spans="6:15">
      <c r="F33" s="105" t="str">
        <f t="shared" si="0"/>
        <v/>
      </c>
      <c r="H33" s="129">
        <f>Budget!B25</f>
        <v>0</v>
      </c>
      <c r="I33" s="147">
        <f t="shared" si="2"/>
        <v>0</v>
      </c>
      <c r="J33" s="148">
        <f>IF(Budget!D25="Yes",(7*Budget!C25)-('YTD Analysis'!C24),Budget!C25)</f>
        <v>0</v>
      </c>
      <c r="K33" s="149">
        <f t="shared" si="4"/>
        <v>0</v>
      </c>
      <c r="M33" s="129">
        <f>Budget!F25</f>
        <v>0</v>
      </c>
      <c r="N33" s="147">
        <f>Budget!G25</f>
        <v>0</v>
      </c>
      <c r="O33" s="150" t="str">
        <f t="shared" si="3"/>
        <v/>
      </c>
    </row>
    <row r="34" spans="6:15">
      <c r="F34" s="105" t="str">
        <f t="shared" si="0"/>
        <v/>
      </c>
      <c r="H34" s="129">
        <f>Budget!B26</f>
        <v>0</v>
      </c>
      <c r="I34" s="147">
        <f t="shared" si="2"/>
        <v>0</v>
      </c>
      <c r="J34" s="148">
        <f>IF(Budget!D26="Yes",(7*Budget!C26)-('YTD Analysis'!C25),Budget!C26)</f>
        <v>0</v>
      </c>
      <c r="K34" s="149">
        <f t="shared" si="4"/>
        <v>0</v>
      </c>
      <c r="M34" s="129">
        <f>Budget!F26</f>
        <v>0</v>
      </c>
      <c r="N34" s="147">
        <f>Budget!G26</f>
        <v>0</v>
      </c>
      <c r="O34" s="150" t="str">
        <f t="shared" si="3"/>
        <v/>
      </c>
    </row>
    <row r="35" spans="6:15">
      <c r="F35" s="105" t="str">
        <f t="shared" si="0"/>
        <v/>
      </c>
      <c r="H35" s="129">
        <f>Budget!B27</f>
        <v>0</v>
      </c>
      <c r="I35" s="147">
        <f t="shared" si="2"/>
        <v>0</v>
      </c>
      <c r="J35" s="148">
        <f>IF(Budget!D27="Yes",(7*Budget!C27)-('YTD Analysis'!C26),Budget!C27)</f>
        <v>0</v>
      </c>
      <c r="K35" s="149">
        <f t="shared" si="4"/>
        <v>0</v>
      </c>
      <c r="M35" s="129">
        <f>Budget!F27</f>
        <v>0</v>
      </c>
      <c r="N35" s="147">
        <f>Budget!G27</f>
        <v>0</v>
      </c>
      <c r="O35" s="150" t="str">
        <f t="shared" si="3"/>
        <v/>
      </c>
    </row>
    <row r="36" spans="6:15">
      <c r="F36" s="105" t="str">
        <f t="shared" si="0"/>
        <v/>
      </c>
      <c r="H36" s="129">
        <f>Budget!B28</f>
        <v>0</v>
      </c>
      <c r="I36" s="147">
        <f t="shared" si="2"/>
        <v>0</v>
      </c>
      <c r="J36" s="148">
        <f>IF(Budget!D28="Yes",(7*Budget!C28)-('YTD Analysis'!C27),Budget!C28)</f>
        <v>0</v>
      </c>
      <c r="K36" s="149">
        <f t="shared" si="4"/>
        <v>0</v>
      </c>
      <c r="M36" s="129">
        <f>Budget!F28</f>
        <v>0</v>
      </c>
      <c r="N36" s="147">
        <f>Budget!G28</f>
        <v>0</v>
      </c>
      <c r="O36" s="150" t="str">
        <f t="shared" si="3"/>
        <v/>
      </c>
    </row>
    <row r="37" spans="6:15">
      <c r="F37" s="105" t="str">
        <f t="shared" si="0"/>
        <v/>
      </c>
      <c r="H37" s="129">
        <f>Budget!B29</f>
        <v>0</v>
      </c>
      <c r="I37" s="147">
        <f t="shared" si="2"/>
        <v>0</v>
      </c>
      <c r="J37" s="148">
        <f>IF(Budget!D29="Yes",(7*Budget!C29)-('YTD Analysis'!C28),Budget!C29)</f>
        <v>0</v>
      </c>
      <c r="K37" s="149">
        <f t="shared" si="4"/>
        <v>0</v>
      </c>
      <c r="M37" s="129">
        <f>Budget!F29</f>
        <v>0</v>
      </c>
      <c r="N37" s="147">
        <f>Budget!G29</f>
        <v>0</v>
      </c>
      <c r="O37" s="150" t="str">
        <f t="shared" si="3"/>
        <v/>
      </c>
    </row>
    <row r="38" spans="6:15">
      <c r="F38" s="105" t="str">
        <f t="shared" si="0"/>
        <v/>
      </c>
      <c r="H38" s="129">
        <f>Budget!B30</f>
        <v>0</v>
      </c>
      <c r="I38" s="147">
        <f t="shared" si="2"/>
        <v>0</v>
      </c>
      <c r="J38" s="148">
        <f>IF(Budget!D30="Yes",(7*Budget!C30)-('YTD Analysis'!C29),Budget!C30)</f>
        <v>0</v>
      </c>
      <c r="K38" s="149">
        <f t="shared" si="4"/>
        <v>0</v>
      </c>
      <c r="M38" s="129">
        <f>Budget!F30</f>
        <v>0</v>
      </c>
      <c r="N38" s="147">
        <f>Budget!G30</f>
        <v>0</v>
      </c>
      <c r="O38" s="150" t="str">
        <f t="shared" si="3"/>
        <v/>
      </c>
    </row>
    <row r="39" spans="6:15">
      <c r="F39" s="105" t="str">
        <f t="shared" si="0"/>
        <v/>
      </c>
      <c r="H39" s="129">
        <f>Budget!B31</f>
        <v>0</v>
      </c>
      <c r="I39" s="147">
        <f t="shared" si="2"/>
        <v>0</v>
      </c>
      <c r="J39" s="148">
        <f>IF(Budget!D31="Yes",(7*Budget!C31)-('YTD Analysis'!C30),Budget!C31)</f>
        <v>0</v>
      </c>
      <c r="K39" s="149">
        <f t="shared" si="4"/>
        <v>0</v>
      </c>
      <c r="M39" s="129">
        <f>Budget!F31</f>
        <v>0</v>
      </c>
      <c r="N39" s="147">
        <f>Budget!G31</f>
        <v>0</v>
      </c>
      <c r="O39" s="150" t="str">
        <f t="shared" si="3"/>
        <v/>
      </c>
    </row>
    <row r="40" spans="6:15">
      <c r="F40" s="105" t="str">
        <f t="shared" si="0"/>
        <v/>
      </c>
      <c r="H40" s="129">
        <f>Budget!B32</f>
        <v>0</v>
      </c>
      <c r="I40" s="147">
        <f t="shared" si="2"/>
        <v>0</v>
      </c>
      <c r="J40" s="148">
        <f>IF(Budget!D32="Yes",(7*Budget!C32)-('YTD Analysis'!C31),Budget!C32)</f>
        <v>0</v>
      </c>
      <c r="K40" s="149">
        <f t="shared" si="4"/>
        <v>0</v>
      </c>
      <c r="M40" s="129">
        <f>Budget!F32</f>
        <v>0</v>
      </c>
      <c r="N40" s="147">
        <f>Budget!G32</f>
        <v>0</v>
      </c>
      <c r="O40" s="150" t="str">
        <f t="shared" si="3"/>
        <v/>
      </c>
    </row>
    <row r="41" spans="6:15" ht="13.5" thickBot="1">
      <c r="F41" s="105" t="str">
        <f t="shared" si="0"/>
        <v/>
      </c>
      <c r="H41" s="129">
        <f>Budget!B33</f>
        <v>0</v>
      </c>
      <c r="I41" s="147">
        <f t="shared" si="2"/>
        <v>0</v>
      </c>
      <c r="J41" s="148">
        <f>IF(Budget!D33="Yes",(7*Budget!C33)-('YTD Analysis'!C32),Budget!C33)</f>
        <v>0</v>
      </c>
      <c r="K41" s="149">
        <f t="shared" si="4"/>
        <v>0</v>
      </c>
      <c r="M41" s="129">
        <f>Budget!F33</f>
        <v>0</v>
      </c>
      <c r="N41" s="147">
        <f>Budget!G33</f>
        <v>0</v>
      </c>
      <c r="O41" s="150" t="str">
        <f t="shared" si="3"/>
        <v/>
      </c>
    </row>
    <row r="42" spans="6:15" ht="13.5" thickBot="1">
      <c r="F42" s="105" t="str">
        <f t="shared" si="0"/>
        <v/>
      </c>
      <c r="H42" s="152" t="s">
        <v>29</v>
      </c>
      <c r="I42" s="153">
        <f>SUM(I12:I41)</f>
        <v>0</v>
      </c>
      <c r="J42" s="145">
        <f>SUM(J12:J41)</f>
        <v>3645</v>
      </c>
      <c r="K42" s="154">
        <f>SUM(K12:K41)</f>
        <v>3645</v>
      </c>
    </row>
    <row r="43" spans="6:15">
      <c r="F43" s="105" t="str">
        <f t="shared" si="0"/>
        <v/>
      </c>
    </row>
    <row r="44" spans="6:15">
      <c r="F44" s="105" t="str">
        <f t="shared" si="0"/>
        <v/>
      </c>
    </row>
    <row r="45" spans="6:15">
      <c r="F45" s="105" t="str">
        <f t="shared" si="0"/>
        <v/>
      </c>
    </row>
    <row r="46" spans="6:15">
      <c r="F46" s="105" t="str">
        <f t="shared" si="0"/>
        <v/>
      </c>
    </row>
    <row r="47" spans="6:15">
      <c r="F47" s="105" t="str">
        <f t="shared" si="0"/>
        <v/>
      </c>
    </row>
    <row r="48" spans="6:15">
      <c r="F48" s="105" t="str">
        <f t="shared" si="0"/>
        <v/>
      </c>
    </row>
    <row r="49" spans="1:14" s="133" customFormat="1">
      <c r="A49" s="104"/>
      <c r="B49" s="122"/>
      <c r="C49" s="105"/>
      <c r="D49" s="106"/>
      <c r="E49" s="103"/>
      <c r="F49" s="105" t="str">
        <f t="shared" si="0"/>
        <v/>
      </c>
      <c r="G49" s="134"/>
      <c r="H49" s="2"/>
      <c r="I49" s="2"/>
      <c r="J49" s="2"/>
      <c r="K49" s="2"/>
      <c r="L49" s="2"/>
      <c r="M49" s="2"/>
      <c r="N49" s="128"/>
    </row>
    <row r="50" spans="1:14" s="133" customFormat="1">
      <c r="A50" s="104"/>
      <c r="B50" s="122"/>
      <c r="C50" s="105"/>
      <c r="D50" s="106"/>
      <c r="E50" s="103"/>
      <c r="F50" s="105" t="str">
        <f t="shared" si="0"/>
        <v/>
      </c>
      <c r="G50" s="134"/>
      <c r="H50" s="2"/>
      <c r="I50" s="2"/>
      <c r="J50" s="2"/>
      <c r="K50" s="2"/>
      <c r="L50" s="2"/>
      <c r="M50" s="2"/>
      <c r="N50" s="128"/>
    </row>
    <row r="51" spans="1:14" s="133" customFormat="1">
      <c r="A51" s="104"/>
      <c r="B51" s="122"/>
      <c r="C51" s="105"/>
      <c r="D51" s="106"/>
      <c r="E51" s="103"/>
      <c r="F51" s="105" t="str">
        <f t="shared" si="0"/>
        <v/>
      </c>
      <c r="G51" s="134"/>
      <c r="H51" s="2"/>
      <c r="I51" s="2"/>
      <c r="J51" s="2"/>
      <c r="K51" s="2"/>
      <c r="L51" s="2"/>
      <c r="M51" s="2"/>
      <c r="N51" s="128"/>
    </row>
    <row r="52" spans="1:14" s="133" customFormat="1">
      <c r="A52" s="104"/>
      <c r="B52" s="122"/>
      <c r="C52" s="105"/>
      <c r="D52" s="106"/>
      <c r="E52" s="103"/>
      <c r="F52" s="105" t="str">
        <f t="shared" si="0"/>
        <v/>
      </c>
      <c r="G52" s="134"/>
      <c r="H52" s="2"/>
      <c r="I52" s="2"/>
      <c r="J52" s="2"/>
      <c r="K52" s="2"/>
      <c r="L52" s="2"/>
      <c r="M52" s="2"/>
      <c r="N52" s="128"/>
    </row>
    <row r="53" spans="1:14" s="133" customFormat="1">
      <c r="A53" s="104"/>
      <c r="B53" s="122"/>
      <c r="C53" s="105"/>
      <c r="D53" s="106"/>
      <c r="E53" s="103"/>
      <c r="F53" s="105" t="str">
        <f t="shared" si="0"/>
        <v/>
      </c>
      <c r="G53" s="134"/>
      <c r="H53" s="2"/>
      <c r="I53" s="2"/>
      <c r="J53" s="2"/>
      <c r="K53" s="2"/>
      <c r="L53" s="2"/>
      <c r="M53" s="2"/>
      <c r="N53" s="128"/>
    </row>
    <row r="54" spans="1:14" s="133" customFormat="1">
      <c r="A54" s="104"/>
      <c r="B54" s="122"/>
      <c r="C54" s="105"/>
      <c r="D54" s="106"/>
      <c r="E54" s="103"/>
      <c r="F54" s="105" t="str">
        <f t="shared" si="0"/>
        <v/>
      </c>
      <c r="G54" s="134"/>
      <c r="H54" s="2"/>
      <c r="I54" s="2"/>
      <c r="J54" s="2"/>
      <c r="K54" s="2"/>
      <c r="L54" s="2"/>
      <c r="M54" s="2"/>
      <c r="N54" s="128"/>
    </row>
    <row r="55" spans="1:14" s="133" customFormat="1">
      <c r="A55" s="104"/>
      <c r="B55" s="122"/>
      <c r="C55" s="105"/>
      <c r="D55" s="106"/>
      <c r="E55" s="103"/>
      <c r="F55" s="105" t="str">
        <f t="shared" si="0"/>
        <v/>
      </c>
      <c r="G55" s="134"/>
      <c r="H55" s="2"/>
      <c r="I55" s="2"/>
      <c r="J55" s="2"/>
      <c r="K55" s="2"/>
      <c r="L55" s="2"/>
      <c r="M55" s="2"/>
      <c r="N55" s="128"/>
    </row>
    <row r="56" spans="1:14" s="133" customFormat="1">
      <c r="A56" s="104"/>
      <c r="B56" s="122"/>
      <c r="C56" s="105"/>
      <c r="D56" s="106"/>
      <c r="E56" s="103"/>
      <c r="F56" s="105" t="str">
        <f t="shared" si="0"/>
        <v/>
      </c>
      <c r="G56" s="134"/>
      <c r="H56" s="2"/>
      <c r="I56" s="2"/>
      <c r="J56" s="2"/>
      <c r="K56" s="2"/>
      <c r="L56" s="2"/>
      <c r="M56" s="2"/>
      <c r="N56" s="128"/>
    </row>
    <row r="57" spans="1:14" s="133" customFormat="1">
      <c r="A57" s="104"/>
      <c r="B57" s="122"/>
      <c r="C57" s="105"/>
      <c r="D57" s="106"/>
      <c r="E57" s="103"/>
      <c r="F57" s="105" t="str">
        <f t="shared" si="0"/>
        <v/>
      </c>
      <c r="G57" s="134"/>
      <c r="H57" s="2"/>
      <c r="I57" s="2"/>
      <c r="J57" s="2"/>
      <c r="K57" s="2"/>
      <c r="L57" s="2"/>
      <c r="M57" s="2"/>
      <c r="N57" s="128"/>
    </row>
    <row r="58" spans="1:14" s="133" customFormat="1">
      <c r="A58" s="104"/>
      <c r="B58" s="122"/>
      <c r="C58" s="105"/>
      <c r="D58" s="106"/>
      <c r="E58" s="103"/>
      <c r="F58" s="105" t="str">
        <f t="shared" si="0"/>
        <v/>
      </c>
      <c r="G58" s="134"/>
      <c r="H58" s="2"/>
      <c r="I58" s="2"/>
      <c r="J58" s="2"/>
      <c r="K58" s="2"/>
      <c r="L58" s="2"/>
      <c r="M58" s="2"/>
      <c r="N58" s="128"/>
    </row>
    <row r="59" spans="1:14" s="133" customFormat="1">
      <c r="A59" s="104"/>
      <c r="B59" s="122"/>
      <c r="C59" s="105"/>
      <c r="D59" s="106"/>
      <c r="E59" s="103"/>
      <c r="F59" s="105" t="str">
        <f t="shared" si="0"/>
        <v/>
      </c>
      <c r="G59" s="134"/>
      <c r="H59" s="2"/>
      <c r="I59" s="2"/>
      <c r="J59" s="2"/>
      <c r="K59" s="2"/>
      <c r="L59" s="2"/>
      <c r="M59" s="2"/>
      <c r="N59" s="128"/>
    </row>
    <row r="60" spans="1:14" s="133" customFormat="1">
      <c r="A60" s="104"/>
      <c r="B60" s="122"/>
      <c r="C60" s="105"/>
      <c r="D60" s="106"/>
      <c r="E60" s="103"/>
      <c r="F60" s="105" t="str">
        <f t="shared" si="0"/>
        <v/>
      </c>
      <c r="G60" s="134"/>
      <c r="H60" s="2"/>
      <c r="I60" s="2"/>
      <c r="J60" s="2"/>
      <c r="K60" s="2"/>
      <c r="L60" s="2"/>
      <c r="M60" s="2"/>
      <c r="N60" s="128"/>
    </row>
    <row r="61" spans="1:14" s="133" customFormat="1">
      <c r="A61" s="104"/>
      <c r="B61" s="122"/>
      <c r="C61" s="105"/>
      <c r="D61" s="106"/>
      <c r="E61" s="103"/>
      <c r="F61" s="105" t="str">
        <f t="shared" si="0"/>
        <v/>
      </c>
      <c r="G61" s="134"/>
      <c r="H61" s="2"/>
      <c r="I61" s="2"/>
      <c r="J61" s="2"/>
      <c r="K61" s="2"/>
      <c r="L61" s="2"/>
      <c r="M61" s="2"/>
      <c r="N61" s="128"/>
    </row>
    <row r="62" spans="1:14" s="133" customFormat="1">
      <c r="A62" s="104"/>
      <c r="B62" s="122"/>
      <c r="C62" s="105"/>
      <c r="D62" s="106"/>
      <c r="E62" s="103"/>
      <c r="F62" s="105" t="str">
        <f t="shared" si="0"/>
        <v/>
      </c>
      <c r="G62" s="134"/>
      <c r="H62" s="2"/>
      <c r="I62" s="2"/>
      <c r="J62" s="2"/>
      <c r="K62" s="2"/>
      <c r="L62" s="2"/>
      <c r="M62" s="2"/>
      <c r="N62" s="128"/>
    </row>
    <row r="63" spans="1:14" s="133" customFormat="1">
      <c r="A63" s="104"/>
      <c r="B63" s="122"/>
      <c r="C63" s="105"/>
      <c r="D63" s="106"/>
      <c r="E63" s="103"/>
      <c r="F63" s="105" t="str">
        <f t="shared" si="0"/>
        <v/>
      </c>
      <c r="G63" s="134"/>
      <c r="H63" s="2"/>
      <c r="I63" s="2"/>
      <c r="J63" s="2"/>
      <c r="K63" s="2"/>
      <c r="L63" s="2"/>
      <c r="M63" s="2"/>
      <c r="N63" s="128"/>
    </row>
    <row r="64" spans="1:14" s="133" customFormat="1">
      <c r="A64" s="104"/>
      <c r="B64" s="122"/>
      <c r="C64" s="105"/>
      <c r="D64" s="106"/>
      <c r="E64" s="103"/>
      <c r="F64" s="105" t="str">
        <f t="shared" si="0"/>
        <v/>
      </c>
      <c r="G64" s="134"/>
      <c r="H64" s="2"/>
      <c r="I64" s="2"/>
      <c r="J64" s="2"/>
      <c r="K64" s="2"/>
      <c r="L64" s="2"/>
      <c r="M64" s="2"/>
      <c r="N64" s="128"/>
    </row>
    <row r="65" spans="1:14" s="133" customFormat="1">
      <c r="A65" s="104"/>
      <c r="B65" s="122"/>
      <c r="C65" s="105"/>
      <c r="D65" s="106"/>
      <c r="E65" s="103"/>
      <c r="F65" s="105" t="str">
        <f t="shared" si="0"/>
        <v/>
      </c>
      <c r="G65" s="134"/>
      <c r="H65" s="2"/>
      <c r="I65" s="2"/>
      <c r="J65" s="2"/>
      <c r="K65" s="2"/>
      <c r="L65" s="2"/>
      <c r="M65" s="2"/>
      <c r="N65" s="128"/>
    </row>
    <row r="66" spans="1:14" s="133" customFormat="1">
      <c r="A66" s="104"/>
      <c r="B66" s="122"/>
      <c r="C66" s="105"/>
      <c r="D66" s="106"/>
      <c r="E66" s="103"/>
      <c r="F66" s="105" t="str">
        <f t="shared" si="0"/>
        <v/>
      </c>
      <c r="G66" s="134"/>
      <c r="H66" s="2"/>
      <c r="I66" s="2"/>
      <c r="J66" s="2"/>
      <c r="K66" s="2"/>
      <c r="L66" s="2"/>
      <c r="M66" s="2"/>
      <c r="N66" s="128"/>
    </row>
    <row r="67" spans="1:14" s="133" customFormat="1">
      <c r="A67" s="104"/>
      <c r="B67" s="122"/>
      <c r="C67" s="105"/>
      <c r="D67" s="106"/>
      <c r="E67" s="103"/>
      <c r="F67" s="105" t="str">
        <f t="shared" ref="F67:F130" si="5">B67&amp;C67</f>
        <v/>
      </c>
      <c r="G67" s="134"/>
      <c r="H67" s="2"/>
      <c r="I67" s="2"/>
      <c r="J67" s="2"/>
      <c r="K67" s="2"/>
      <c r="L67" s="2"/>
      <c r="M67" s="2"/>
      <c r="N67" s="128"/>
    </row>
    <row r="68" spans="1:14" s="133" customFormat="1">
      <c r="A68" s="104"/>
      <c r="B68" s="122"/>
      <c r="C68" s="105"/>
      <c r="D68" s="106"/>
      <c r="E68" s="103"/>
      <c r="F68" s="105" t="str">
        <f t="shared" si="5"/>
        <v/>
      </c>
      <c r="G68" s="134"/>
      <c r="H68" s="2"/>
      <c r="I68" s="2"/>
      <c r="J68" s="2"/>
      <c r="K68" s="2"/>
      <c r="L68" s="2"/>
      <c r="M68" s="2"/>
      <c r="N68" s="128"/>
    </row>
    <row r="69" spans="1:14" s="133" customFormat="1">
      <c r="A69" s="104"/>
      <c r="B69" s="122"/>
      <c r="C69" s="105"/>
      <c r="D69" s="106"/>
      <c r="E69" s="103"/>
      <c r="F69" s="105" t="str">
        <f t="shared" si="5"/>
        <v/>
      </c>
      <c r="G69" s="134"/>
      <c r="H69" s="2"/>
      <c r="I69" s="2"/>
      <c r="J69" s="2"/>
      <c r="K69" s="2"/>
      <c r="L69" s="2"/>
      <c r="M69" s="2"/>
      <c r="N69" s="128"/>
    </row>
    <row r="70" spans="1:14" s="133" customFormat="1">
      <c r="A70" s="104"/>
      <c r="B70" s="122"/>
      <c r="C70" s="105"/>
      <c r="D70" s="106"/>
      <c r="E70" s="103"/>
      <c r="F70" s="105" t="str">
        <f t="shared" si="5"/>
        <v/>
      </c>
      <c r="G70" s="134"/>
      <c r="H70" s="2"/>
      <c r="I70" s="2"/>
      <c r="J70" s="2"/>
      <c r="K70" s="2"/>
      <c r="L70" s="2"/>
      <c r="M70" s="2"/>
      <c r="N70" s="128"/>
    </row>
    <row r="71" spans="1:14" s="133" customFormat="1">
      <c r="A71" s="104"/>
      <c r="B71" s="122"/>
      <c r="C71" s="105"/>
      <c r="D71" s="106"/>
      <c r="E71" s="103"/>
      <c r="F71" s="105" t="str">
        <f t="shared" si="5"/>
        <v/>
      </c>
      <c r="G71" s="134"/>
      <c r="H71" s="2"/>
      <c r="I71" s="2"/>
      <c r="J71" s="2"/>
      <c r="K71" s="2"/>
      <c r="L71" s="2"/>
      <c r="M71" s="2"/>
      <c r="N71" s="128"/>
    </row>
    <row r="72" spans="1:14" s="133" customFormat="1">
      <c r="A72" s="104"/>
      <c r="B72" s="122"/>
      <c r="C72" s="105"/>
      <c r="D72" s="106"/>
      <c r="E72" s="103"/>
      <c r="F72" s="105" t="str">
        <f t="shared" si="5"/>
        <v/>
      </c>
      <c r="G72" s="134"/>
      <c r="H72" s="2"/>
      <c r="I72" s="2"/>
      <c r="J72" s="2"/>
      <c r="K72" s="2"/>
      <c r="L72" s="2"/>
      <c r="M72" s="2"/>
      <c r="N72" s="128"/>
    </row>
    <row r="73" spans="1:14" s="133" customFormat="1">
      <c r="A73" s="104"/>
      <c r="B73" s="122"/>
      <c r="C73" s="105"/>
      <c r="D73" s="106"/>
      <c r="E73" s="103"/>
      <c r="F73" s="105" t="str">
        <f t="shared" si="5"/>
        <v/>
      </c>
      <c r="G73" s="134"/>
      <c r="H73" s="2"/>
      <c r="I73" s="2"/>
      <c r="J73" s="2"/>
      <c r="K73" s="2"/>
      <c r="L73" s="2"/>
      <c r="M73" s="2"/>
      <c r="N73" s="128"/>
    </row>
    <row r="74" spans="1:14" s="133" customFormat="1">
      <c r="A74" s="104"/>
      <c r="B74" s="122"/>
      <c r="C74" s="105"/>
      <c r="D74" s="106"/>
      <c r="E74" s="103"/>
      <c r="F74" s="105" t="str">
        <f t="shared" si="5"/>
        <v/>
      </c>
      <c r="G74" s="134"/>
      <c r="H74" s="2"/>
      <c r="I74" s="2"/>
      <c r="J74" s="2"/>
      <c r="K74" s="2"/>
      <c r="L74" s="2"/>
      <c r="M74" s="2"/>
      <c r="N74" s="128"/>
    </row>
    <row r="75" spans="1:14" s="133" customFormat="1">
      <c r="A75" s="104"/>
      <c r="B75" s="122"/>
      <c r="C75" s="105"/>
      <c r="D75" s="106"/>
      <c r="E75" s="103"/>
      <c r="F75" s="105" t="str">
        <f t="shared" si="5"/>
        <v/>
      </c>
      <c r="G75" s="134"/>
      <c r="H75" s="2"/>
      <c r="I75" s="2"/>
      <c r="J75" s="2"/>
      <c r="K75" s="2"/>
      <c r="L75" s="2"/>
      <c r="M75" s="2"/>
      <c r="N75" s="128"/>
    </row>
    <row r="76" spans="1:14" s="133" customFormat="1">
      <c r="A76" s="104"/>
      <c r="B76" s="122"/>
      <c r="C76" s="105"/>
      <c r="D76" s="106"/>
      <c r="E76" s="103"/>
      <c r="F76" s="105" t="str">
        <f t="shared" si="5"/>
        <v/>
      </c>
      <c r="G76" s="134"/>
      <c r="H76" s="2"/>
      <c r="I76" s="2"/>
      <c r="J76" s="2"/>
      <c r="K76" s="2"/>
      <c r="L76" s="2"/>
      <c r="M76" s="2"/>
      <c r="N76" s="128"/>
    </row>
    <row r="77" spans="1:14" s="133" customFormat="1">
      <c r="A77" s="104"/>
      <c r="B77" s="122"/>
      <c r="C77" s="105"/>
      <c r="D77" s="106"/>
      <c r="E77" s="103"/>
      <c r="F77" s="105" t="str">
        <f t="shared" si="5"/>
        <v/>
      </c>
      <c r="G77" s="134"/>
      <c r="H77" s="2"/>
      <c r="I77" s="2"/>
      <c r="J77" s="2"/>
      <c r="K77" s="2"/>
      <c r="L77" s="2"/>
      <c r="M77" s="2"/>
      <c r="N77" s="128"/>
    </row>
    <row r="78" spans="1:14" s="133" customFormat="1">
      <c r="A78" s="104"/>
      <c r="B78" s="122"/>
      <c r="C78" s="105"/>
      <c r="D78" s="106"/>
      <c r="E78" s="103"/>
      <c r="F78" s="105" t="str">
        <f t="shared" si="5"/>
        <v/>
      </c>
      <c r="G78" s="134"/>
      <c r="H78" s="2"/>
      <c r="I78" s="2"/>
      <c r="J78" s="2"/>
      <c r="K78" s="2"/>
      <c r="L78" s="2"/>
      <c r="M78" s="2"/>
      <c r="N78" s="128"/>
    </row>
    <row r="79" spans="1:14" s="133" customFormat="1">
      <c r="A79" s="104"/>
      <c r="B79" s="122"/>
      <c r="C79" s="105"/>
      <c r="D79" s="106"/>
      <c r="E79" s="103"/>
      <c r="F79" s="105" t="str">
        <f t="shared" si="5"/>
        <v/>
      </c>
      <c r="G79" s="134"/>
      <c r="H79" s="2"/>
      <c r="I79" s="2"/>
      <c r="J79" s="2"/>
      <c r="K79" s="2"/>
      <c r="L79" s="2"/>
      <c r="M79" s="2"/>
      <c r="N79" s="128"/>
    </row>
    <row r="80" spans="1:14" s="133" customFormat="1">
      <c r="A80" s="104"/>
      <c r="B80" s="122"/>
      <c r="C80" s="105"/>
      <c r="D80" s="106"/>
      <c r="E80" s="103"/>
      <c r="F80" s="105" t="str">
        <f t="shared" si="5"/>
        <v/>
      </c>
      <c r="G80" s="134"/>
      <c r="H80" s="2"/>
      <c r="I80" s="2"/>
      <c r="J80" s="2"/>
      <c r="K80" s="2"/>
      <c r="L80" s="2"/>
      <c r="M80" s="2"/>
      <c r="N80" s="128"/>
    </row>
    <row r="81" spans="1:14" s="133" customFormat="1">
      <c r="A81" s="104"/>
      <c r="B81" s="122"/>
      <c r="C81" s="105"/>
      <c r="D81" s="106"/>
      <c r="E81" s="103"/>
      <c r="F81" s="105" t="str">
        <f t="shared" si="5"/>
        <v/>
      </c>
      <c r="G81" s="134"/>
      <c r="H81" s="2"/>
      <c r="I81" s="2"/>
      <c r="J81" s="2"/>
      <c r="K81" s="2"/>
      <c r="L81" s="2"/>
      <c r="M81" s="2"/>
      <c r="N81" s="128"/>
    </row>
    <row r="82" spans="1:14" s="133" customFormat="1">
      <c r="A82" s="104"/>
      <c r="B82" s="122"/>
      <c r="C82" s="105"/>
      <c r="D82" s="106"/>
      <c r="E82" s="103"/>
      <c r="F82" s="105" t="str">
        <f t="shared" si="5"/>
        <v/>
      </c>
      <c r="G82" s="134"/>
      <c r="H82" s="2"/>
      <c r="I82" s="2"/>
      <c r="J82" s="2"/>
      <c r="K82" s="2"/>
      <c r="L82" s="2"/>
      <c r="M82" s="2"/>
      <c r="N82" s="128"/>
    </row>
    <row r="83" spans="1:14" s="133" customFormat="1">
      <c r="A83" s="104"/>
      <c r="B83" s="122"/>
      <c r="C83" s="105"/>
      <c r="D83" s="106"/>
      <c r="E83" s="103"/>
      <c r="F83" s="105" t="str">
        <f t="shared" si="5"/>
        <v/>
      </c>
      <c r="G83" s="134"/>
      <c r="H83" s="2"/>
      <c r="I83" s="2"/>
      <c r="J83" s="2"/>
      <c r="K83" s="2"/>
      <c r="L83" s="2"/>
      <c r="M83" s="2"/>
      <c r="N83" s="128"/>
    </row>
    <row r="84" spans="1:14" s="133" customFormat="1">
      <c r="A84" s="104"/>
      <c r="B84" s="122"/>
      <c r="C84" s="105"/>
      <c r="D84" s="106"/>
      <c r="E84" s="103"/>
      <c r="F84" s="105" t="str">
        <f t="shared" si="5"/>
        <v/>
      </c>
      <c r="G84" s="134"/>
      <c r="H84" s="2"/>
      <c r="I84" s="2"/>
      <c r="J84" s="2"/>
      <c r="K84" s="2"/>
      <c r="L84" s="2"/>
      <c r="M84" s="2"/>
      <c r="N84" s="128"/>
    </row>
    <row r="85" spans="1:14" s="133" customFormat="1">
      <c r="A85" s="104"/>
      <c r="B85" s="122"/>
      <c r="C85" s="105"/>
      <c r="D85" s="106"/>
      <c r="E85" s="103"/>
      <c r="F85" s="105" t="str">
        <f t="shared" si="5"/>
        <v/>
      </c>
      <c r="G85" s="134"/>
      <c r="H85" s="2"/>
      <c r="I85" s="2"/>
      <c r="J85" s="2"/>
      <c r="K85" s="2"/>
      <c r="L85" s="2"/>
      <c r="M85" s="2"/>
      <c r="N85" s="128"/>
    </row>
    <row r="86" spans="1:14" s="133" customFormat="1">
      <c r="A86" s="104"/>
      <c r="B86" s="122"/>
      <c r="C86" s="105"/>
      <c r="D86" s="106"/>
      <c r="E86" s="103"/>
      <c r="F86" s="105" t="str">
        <f t="shared" si="5"/>
        <v/>
      </c>
      <c r="G86" s="134"/>
      <c r="H86" s="2"/>
      <c r="I86" s="2"/>
      <c r="J86" s="2"/>
      <c r="K86" s="2"/>
      <c r="L86" s="2"/>
      <c r="M86" s="2"/>
      <c r="N86" s="128"/>
    </row>
    <row r="87" spans="1:14" s="133" customFormat="1">
      <c r="A87" s="104"/>
      <c r="B87" s="122"/>
      <c r="C87" s="105"/>
      <c r="D87" s="106"/>
      <c r="E87" s="103"/>
      <c r="F87" s="105" t="str">
        <f t="shared" si="5"/>
        <v/>
      </c>
      <c r="G87" s="134"/>
      <c r="H87" s="2"/>
      <c r="I87" s="2"/>
      <c r="J87" s="2"/>
      <c r="K87" s="2"/>
      <c r="L87" s="2"/>
      <c r="M87" s="2"/>
      <c r="N87" s="128"/>
    </row>
    <row r="88" spans="1:14" s="133" customFormat="1">
      <c r="A88" s="104"/>
      <c r="B88" s="122"/>
      <c r="C88" s="105"/>
      <c r="D88" s="106"/>
      <c r="E88" s="103"/>
      <c r="F88" s="105" t="str">
        <f t="shared" si="5"/>
        <v/>
      </c>
      <c r="G88" s="134"/>
      <c r="H88" s="2"/>
      <c r="I88" s="2"/>
      <c r="J88" s="2"/>
      <c r="K88" s="2"/>
      <c r="L88" s="2"/>
      <c r="M88" s="2"/>
      <c r="N88" s="128"/>
    </row>
    <row r="89" spans="1:14" s="133" customFormat="1">
      <c r="A89" s="104"/>
      <c r="B89" s="122"/>
      <c r="C89" s="105"/>
      <c r="D89" s="106"/>
      <c r="E89" s="103"/>
      <c r="F89" s="105" t="str">
        <f t="shared" si="5"/>
        <v/>
      </c>
      <c r="G89" s="134"/>
      <c r="H89" s="2"/>
      <c r="I89" s="2"/>
      <c r="J89" s="2"/>
      <c r="K89" s="2"/>
      <c r="L89" s="2"/>
      <c r="M89" s="2"/>
      <c r="N89" s="128"/>
    </row>
    <row r="90" spans="1:14" s="133" customFormat="1">
      <c r="A90" s="104"/>
      <c r="B90" s="122"/>
      <c r="C90" s="105"/>
      <c r="D90" s="106"/>
      <c r="E90" s="103"/>
      <c r="F90" s="105" t="str">
        <f t="shared" si="5"/>
        <v/>
      </c>
      <c r="G90" s="134"/>
      <c r="H90" s="2"/>
      <c r="I90" s="2"/>
      <c r="J90" s="2"/>
      <c r="K90" s="2"/>
      <c r="L90" s="2"/>
      <c r="M90" s="2"/>
      <c r="N90" s="128"/>
    </row>
    <row r="91" spans="1:14" s="133" customFormat="1">
      <c r="A91" s="104"/>
      <c r="B91" s="122"/>
      <c r="C91" s="105"/>
      <c r="D91" s="106"/>
      <c r="E91" s="103"/>
      <c r="F91" s="105" t="str">
        <f t="shared" si="5"/>
        <v/>
      </c>
      <c r="G91" s="134"/>
      <c r="H91" s="2"/>
      <c r="I91" s="2"/>
      <c r="J91" s="2"/>
      <c r="K91" s="2"/>
      <c r="L91" s="2"/>
      <c r="M91" s="2"/>
      <c r="N91" s="128"/>
    </row>
    <row r="92" spans="1:14" s="133" customFormat="1">
      <c r="A92" s="104"/>
      <c r="B92" s="122"/>
      <c r="C92" s="105"/>
      <c r="D92" s="106"/>
      <c r="E92" s="103"/>
      <c r="F92" s="105" t="str">
        <f t="shared" si="5"/>
        <v/>
      </c>
      <c r="G92" s="134"/>
      <c r="H92" s="2"/>
      <c r="I92" s="2"/>
      <c r="J92" s="2"/>
      <c r="K92" s="2"/>
      <c r="L92" s="2"/>
      <c r="M92" s="2"/>
      <c r="N92" s="128"/>
    </row>
    <row r="93" spans="1:14" s="133" customFormat="1">
      <c r="A93" s="104"/>
      <c r="B93" s="122"/>
      <c r="C93" s="105"/>
      <c r="D93" s="106"/>
      <c r="E93" s="103"/>
      <c r="F93" s="105" t="str">
        <f t="shared" si="5"/>
        <v/>
      </c>
      <c r="G93" s="134"/>
      <c r="H93" s="2"/>
      <c r="I93" s="2"/>
      <c r="J93" s="2"/>
      <c r="K93" s="2"/>
      <c r="L93" s="2"/>
      <c r="M93" s="2"/>
      <c r="N93" s="128"/>
    </row>
    <row r="94" spans="1:14" s="133" customFormat="1">
      <c r="A94" s="104"/>
      <c r="B94" s="122"/>
      <c r="C94" s="105"/>
      <c r="D94" s="106"/>
      <c r="E94" s="103"/>
      <c r="F94" s="105" t="str">
        <f t="shared" si="5"/>
        <v/>
      </c>
      <c r="G94" s="134"/>
      <c r="H94" s="2"/>
      <c r="I94" s="2"/>
      <c r="J94" s="2"/>
      <c r="K94" s="2"/>
      <c r="L94" s="2"/>
      <c r="M94" s="2"/>
      <c r="N94" s="128"/>
    </row>
    <row r="95" spans="1:14" s="133" customFormat="1">
      <c r="A95" s="104"/>
      <c r="B95" s="122"/>
      <c r="C95" s="105"/>
      <c r="D95" s="106"/>
      <c r="E95" s="103"/>
      <c r="F95" s="105" t="str">
        <f t="shared" si="5"/>
        <v/>
      </c>
      <c r="G95" s="134"/>
      <c r="H95" s="2"/>
      <c r="I95" s="2"/>
      <c r="J95" s="2"/>
      <c r="K95" s="2"/>
      <c r="L95" s="2"/>
      <c r="M95" s="2"/>
      <c r="N95" s="128"/>
    </row>
    <row r="96" spans="1:14" s="133" customFormat="1">
      <c r="A96" s="104"/>
      <c r="B96" s="122"/>
      <c r="C96" s="105"/>
      <c r="D96" s="106"/>
      <c r="E96" s="103"/>
      <c r="F96" s="105" t="str">
        <f t="shared" si="5"/>
        <v/>
      </c>
      <c r="G96" s="134"/>
      <c r="H96" s="2"/>
      <c r="I96" s="2"/>
      <c r="J96" s="2"/>
      <c r="K96" s="2"/>
      <c r="L96" s="2"/>
      <c r="M96" s="2"/>
      <c r="N96" s="128"/>
    </row>
    <row r="97" spans="1:14" s="133" customFormat="1">
      <c r="A97" s="104"/>
      <c r="B97" s="122"/>
      <c r="C97" s="105"/>
      <c r="D97" s="106"/>
      <c r="E97" s="103"/>
      <c r="F97" s="105" t="str">
        <f t="shared" si="5"/>
        <v/>
      </c>
      <c r="G97" s="134"/>
      <c r="H97" s="2"/>
      <c r="I97" s="2"/>
      <c r="J97" s="2"/>
      <c r="K97" s="2"/>
      <c r="L97" s="2"/>
      <c r="M97" s="2"/>
      <c r="N97" s="128"/>
    </row>
    <row r="98" spans="1:14" s="133" customFormat="1">
      <c r="A98" s="104"/>
      <c r="B98" s="122"/>
      <c r="C98" s="105"/>
      <c r="D98" s="106"/>
      <c r="E98" s="103"/>
      <c r="F98" s="105" t="str">
        <f t="shared" si="5"/>
        <v/>
      </c>
      <c r="G98" s="134"/>
      <c r="H98" s="2"/>
      <c r="I98" s="2"/>
      <c r="J98" s="2"/>
      <c r="K98" s="2"/>
      <c r="L98" s="2"/>
      <c r="M98" s="2"/>
      <c r="N98" s="128"/>
    </row>
    <row r="99" spans="1:14" s="133" customFormat="1">
      <c r="A99" s="104"/>
      <c r="B99" s="122"/>
      <c r="C99" s="105"/>
      <c r="D99" s="106"/>
      <c r="E99" s="103"/>
      <c r="F99" s="105" t="str">
        <f t="shared" si="5"/>
        <v/>
      </c>
      <c r="G99" s="134"/>
      <c r="H99" s="2"/>
      <c r="I99" s="2"/>
      <c r="J99" s="2"/>
      <c r="K99" s="2"/>
      <c r="L99" s="2"/>
      <c r="M99" s="2"/>
      <c r="N99" s="128"/>
    </row>
    <row r="100" spans="1:14" s="133" customFormat="1">
      <c r="A100" s="104"/>
      <c r="B100" s="122"/>
      <c r="C100" s="105"/>
      <c r="D100" s="106"/>
      <c r="E100" s="103"/>
      <c r="F100" s="105" t="str">
        <f t="shared" si="5"/>
        <v/>
      </c>
      <c r="G100" s="134"/>
      <c r="H100" s="2"/>
      <c r="I100" s="2"/>
      <c r="J100" s="2"/>
      <c r="K100" s="2"/>
      <c r="L100" s="2"/>
      <c r="M100" s="2"/>
      <c r="N100" s="128"/>
    </row>
    <row r="101" spans="1:14" s="133" customFormat="1">
      <c r="A101" s="104"/>
      <c r="B101" s="122"/>
      <c r="C101" s="105"/>
      <c r="D101" s="106"/>
      <c r="E101" s="103"/>
      <c r="F101" s="105" t="str">
        <f t="shared" si="5"/>
        <v/>
      </c>
      <c r="G101" s="134"/>
      <c r="H101" s="2"/>
      <c r="I101" s="2"/>
      <c r="J101" s="2"/>
      <c r="K101" s="2"/>
      <c r="L101" s="2"/>
      <c r="M101" s="2"/>
      <c r="N101" s="128"/>
    </row>
    <row r="102" spans="1:14" s="133" customFormat="1">
      <c r="A102" s="104"/>
      <c r="B102" s="122"/>
      <c r="C102" s="105"/>
      <c r="D102" s="106"/>
      <c r="E102" s="103"/>
      <c r="F102" s="105" t="str">
        <f t="shared" si="5"/>
        <v/>
      </c>
      <c r="G102" s="134"/>
      <c r="H102" s="2"/>
      <c r="I102" s="2"/>
      <c r="J102" s="2"/>
      <c r="K102" s="2"/>
      <c r="L102" s="2"/>
      <c r="M102" s="2"/>
      <c r="N102" s="128"/>
    </row>
    <row r="103" spans="1:14" s="133" customFormat="1">
      <c r="A103" s="104"/>
      <c r="B103" s="122"/>
      <c r="C103" s="105"/>
      <c r="D103" s="106"/>
      <c r="E103" s="103"/>
      <c r="F103" s="105" t="str">
        <f t="shared" si="5"/>
        <v/>
      </c>
      <c r="G103" s="134"/>
      <c r="H103" s="2"/>
      <c r="I103" s="2"/>
      <c r="J103" s="2"/>
      <c r="K103" s="2"/>
      <c r="L103" s="2"/>
      <c r="M103" s="2"/>
      <c r="N103" s="128"/>
    </row>
    <row r="104" spans="1:14" s="133" customFormat="1">
      <c r="A104" s="104"/>
      <c r="B104" s="122"/>
      <c r="C104" s="105"/>
      <c r="D104" s="106"/>
      <c r="E104" s="103"/>
      <c r="F104" s="105" t="str">
        <f t="shared" si="5"/>
        <v/>
      </c>
      <c r="G104" s="134"/>
      <c r="H104" s="2"/>
      <c r="I104" s="2"/>
      <c r="J104" s="2"/>
      <c r="K104" s="2"/>
      <c r="L104" s="2"/>
      <c r="M104" s="2"/>
      <c r="N104" s="128"/>
    </row>
    <row r="105" spans="1:14" s="133" customFormat="1">
      <c r="A105" s="104"/>
      <c r="B105" s="122"/>
      <c r="C105" s="105"/>
      <c r="D105" s="106"/>
      <c r="E105" s="103"/>
      <c r="F105" s="105" t="str">
        <f t="shared" si="5"/>
        <v/>
      </c>
      <c r="G105" s="134"/>
      <c r="H105" s="2"/>
      <c r="I105" s="2"/>
      <c r="J105" s="2"/>
      <c r="K105" s="2"/>
      <c r="L105" s="2"/>
      <c r="M105" s="2"/>
      <c r="N105" s="128"/>
    </row>
    <row r="106" spans="1:14" s="133" customFormat="1">
      <c r="A106" s="104"/>
      <c r="B106" s="122"/>
      <c r="C106" s="105"/>
      <c r="D106" s="106"/>
      <c r="E106" s="103"/>
      <c r="F106" s="105" t="str">
        <f t="shared" si="5"/>
        <v/>
      </c>
      <c r="G106" s="134"/>
      <c r="H106" s="2"/>
      <c r="I106" s="2"/>
      <c r="J106" s="2"/>
      <c r="K106" s="2"/>
      <c r="L106" s="2"/>
      <c r="M106" s="2"/>
      <c r="N106" s="128"/>
    </row>
    <row r="107" spans="1:14" s="133" customFormat="1">
      <c r="A107" s="104"/>
      <c r="B107" s="122"/>
      <c r="C107" s="105"/>
      <c r="D107" s="106"/>
      <c r="E107" s="103"/>
      <c r="F107" s="105" t="str">
        <f t="shared" si="5"/>
        <v/>
      </c>
      <c r="G107" s="134"/>
      <c r="H107" s="2"/>
      <c r="I107" s="2"/>
      <c r="J107" s="2"/>
      <c r="K107" s="2"/>
      <c r="L107" s="2"/>
      <c r="M107" s="2"/>
      <c r="N107" s="128"/>
    </row>
    <row r="108" spans="1:14" s="133" customFormat="1">
      <c r="A108" s="104"/>
      <c r="B108" s="122"/>
      <c r="C108" s="105"/>
      <c r="D108" s="106"/>
      <c r="E108" s="103"/>
      <c r="F108" s="105" t="str">
        <f t="shared" si="5"/>
        <v/>
      </c>
      <c r="G108" s="134"/>
      <c r="H108" s="2"/>
      <c r="I108" s="2"/>
      <c r="J108" s="2"/>
      <c r="K108" s="2"/>
      <c r="L108" s="2"/>
      <c r="M108" s="2"/>
      <c r="N108" s="128"/>
    </row>
    <row r="109" spans="1:14" s="133" customFormat="1">
      <c r="A109" s="104"/>
      <c r="B109" s="122"/>
      <c r="C109" s="105"/>
      <c r="D109" s="106"/>
      <c r="E109" s="103"/>
      <c r="F109" s="105" t="str">
        <f t="shared" si="5"/>
        <v/>
      </c>
      <c r="G109" s="134"/>
      <c r="H109" s="2"/>
      <c r="I109" s="2"/>
      <c r="J109" s="2"/>
      <c r="K109" s="2"/>
      <c r="L109" s="2"/>
      <c r="M109" s="2"/>
      <c r="N109" s="128"/>
    </row>
    <row r="110" spans="1:14" s="133" customFormat="1">
      <c r="A110" s="104"/>
      <c r="B110" s="122"/>
      <c r="C110" s="105"/>
      <c r="D110" s="106"/>
      <c r="E110" s="103"/>
      <c r="F110" s="105" t="str">
        <f t="shared" si="5"/>
        <v/>
      </c>
      <c r="G110" s="134"/>
      <c r="H110" s="2"/>
      <c r="I110" s="2"/>
      <c r="J110" s="2"/>
      <c r="K110" s="2"/>
      <c r="L110" s="2"/>
      <c r="M110" s="2"/>
      <c r="N110" s="128"/>
    </row>
    <row r="111" spans="1:14" s="133" customFormat="1">
      <c r="A111" s="104"/>
      <c r="B111" s="122"/>
      <c r="C111" s="105"/>
      <c r="D111" s="106"/>
      <c r="E111" s="103"/>
      <c r="F111" s="105" t="str">
        <f t="shared" si="5"/>
        <v/>
      </c>
      <c r="G111" s="134"/>
      <c r="H111" s="2"/>
      <c r="I111" s="2"/>
      <c r="J111" s="2"/>
      <c r="K111" s="2"/>
      <c r="L111" s="2"/>
      <c r="M111" s="2"/>
      <c r="N111" s="128"/>
    </row>
    <row r="112" spans="1:14" s="133" customFormat="1">
      <c r="A112" s="104"/>
      <c r="B112" s="122"/>
      <c r="C112" s="105"/>
      <c r="D112" s="106"/>
      <c r="E112" s="103"/>
      <c r="F112" s="105" t="str">
        <f t="shared" si="5"/>
        <v/>
      </c>
      <c r="G112" s="134"/>
      <c r="H112" s="2"/>
      <c r="I112" s="2"/>
      <c r="J112" s="2"/>
      <c r="K112" s="2"/>
      <c r="L112" s="2"/>
      <c r="M112" s="2"/>
      <c r="N112" s="128"/>
    </row>
    <row r="113" spans="1:14" s="133" customFormat="1">
      <c r="A113" s="104"/>
      <c r="B113" s="122"/>
      <c r="C113" s="105"/>
      <c r="D113" s="106"/>
      <c r="E113" s="103"/>
      <c r="F113" s="105" t="str">
        <f t="shared" si="5"/>
        <v/>
      </c>
      <c r="G113" s="134"/>
      <c r="H113" s="2"/>
      <c r="I113" s="2"/>
      <c r="J113" s="2"/>
      <c r="K113" s="2"/>
      <c r="L113" s="2"/>
      <c r="M113" s="2"/>
      <c r="N113" s="128"/>
    </row>
    <row r="114" spans="1:14" s="133" customFormat="1">
      <c r="A114" s="104"/>
      <c r="B114" s="122"/>
      <c r="C114" s="105"/>
      <c r="D114" s="106"/>
      <c r="E114" s="103"/>
      <c r="F114" s="105" t="str">
        <f t="shared" si="5"/>
        <v/>
      </c>
      <c r="G114" s="134"/>
      <c r="H114" s="2"/>
      <c r="I114" s="2"/>
      <c r="J114" s="2"/>
      <c r="K114" s="2"/>
      <c r="L114" s="2"/>
      <c r="M114" s="2"/>
      <c r="N114" s="128"/>
    </row>
    <row r="115" spans="1:14" s="133" customFormat="1">
      <c r="A115" s="104"/>
      <c r="B115" s="122"/>
      <c r="C115" s="105"/>
      <c r="D115" s="106"/>
      <c r="E115" s="103"/>
      <c r="F115" s="105" t="str">
        <f t="shared" si="5"/>
        <v/>
      </c>
      <c r="G115" s="134"/>
      <c r="H115" s="2"/>
      <c r="I115" s="2"/>
      <c r="J115" s="2"/>
      <c r="K115" s="2"/>
      <c r="L115" s="2"/>
      <c r="M115" s="2"/>
      <c r="N115" s="128"/>
    </row>
    <row r="116" spans="1:14" s="133" customFormat="1">
      <c r="A116" s="104"/>
      <c r="B116" s="122"/>
      <c r="C116" s="105"/>
      <c r="D116" s="106"/>
      <c r="E116" s="103"/>
      <c r="F116" s="105" t="str">
        <f t="shared" si="5"/>
        <v/>
      </c>
      <c r="G116" s="134"/>
      <c r="H116" s="2"/>
      <c r="I116" s="2"/>
      <c r="J116" s="2"/>
      <c r="K116" s="2"/>
      <c r="L116" s="2"/>
      <c r="M116" s="2"/>
      <c r="N116" s="128"/>
    </row>
    <row r="117" spans="1:14" s="133" customFormat="1">
      <c r="A117" s="104"/>
      <c r="B117" s="122"/>
      <c r="C117" s="105"/>
      <c r="D117" s="106"/>
      <c r="E117" s="103"/>
      <c r="F117" s="105" t="str">
        <f t="shared" si="5"/>
        <v/>
      </c>
      <c r="G117" s="134"/>
      <c r="H117" s="2"/>
      <c r="I117" s="2"/>
      <c r="J117" s="2"/>
      <c r="K117" s="2"/>
      <c r="L117" s="2"/>
      <c r="M117" s="2"/>
      <c r="N117" s="128"/>
    </row>
    <row r="118" spans="1:14" s="133" customFormat="1">
      <c r="A118" s="104"/>
      <c r="B118" s="122"/>
      <c r="C118" s="105"/>
      <c r="D118" s="106"/>
      <c r="E118" s="103"/>
      <c r="F118" s="105" t="str">
        <f t="shared" si="5"/>
        <v/>
      </c>
      <c r="G118" s="134"/>
      <c r="H118" s="2"/>
      <c r="I118" s="2"/>
      <c r="J118" s="2"/>
      <c r="K118" s="2"/>
      <c r="L118" s="2"/>
      <c r="M118" s="2"/>
      <c r="N118" s="128"/>
    </row>
    <row r="119" spans="1:14" s="133" customFormat="1">
      <c r="A119" s="104"/>
      <c r="B119" s="122"/>
      <c r="C119" s="105"/>
      <c r="D119" s="106"/>
      <c r="E119" s="103"/>
      <c r="F119" s="105" t="str">
        <f t="shared" si="5"/>
        <v/>
      </c>
      <c r="G119" s="134"/>
      <c r="H119" s="2"/>
      <c r="I119" s="2"/>
      <c r="J119" s="2"/>
      <c r="K119" s="2"/>
      <c r="L119" s="2"/>
      <c r="M119" s="2"/>
      <c r="N119" s="128"/>
    </row>
    <row r="120" spans="1:14" s="133" customFormat="1">
      <c r="A120" s="104"/>
      <c r="B120" s="122"/>
      <c r="C120" s="105"/>
      <c r="D120" s="106"/>
      <c r="E120" s="103"/>
      <c r="F120" s="105" t="str">
        <f t="shared" si="5"/>
        <v/>
      </c>
      <c r="G120" s="134"/>
      <c r="H120" s="2"/>
      <c r="I120" s="2"/>
      <c r="J120" s="2"/>
      <c r="K120" s="2"/>
      <c r="L120" s="2"/>
      <c r="M120" s="2"/>
      <c r="N120" s="128"/>
    </row>
    <row r="121" spans="1:14" s="133" customFormat="1">
      <c r="A121" s="104"/>
      <c r="B121" s="122"/>
      <c r="C121" s="105"/>
      <c r="D121" s="106"/>
      <c r="E121" s="103"/>
      <c r="F121" s="105" t="str">
        <f t="shared" si="5"/>
        <v/>
      </c>
      <c r="G121" s="134"/>
      <c r="H121" s="2"/>
      <c r="I121" s="2"/>
      <c r="J121" s="2"/>
      <c r="K121" s="2"/>
      <c r="L121" s="2"/>
      <c r="M121" s="2"/>
      <c r="N121" s="128"/>
    </row>
    <row r="122" spans="1:14" s="133" customFormat="1">
      <c r="A122" s="104"/>
      <c r="B122" s="122"/>
      <c r="C122" s="105"/>
      <c r="D122" s="106"/>
      <c r="E122" s="103"/>
      <c r="F122" s="105" t="str">
        <f t="shared" si="5"/>
        <v/>
      </c>
      <c r="G122" s="134"/>
      <c r="H122" s="2"/>
      <c r="I122" s="2"/>
      <c r="J122" s="2"/>
      <c r="K122" s="2"/>
      <c r="L122" s="2"/>
      <c r="M122" s="2"/>
      <c r="N122" s="128"/>
    </row>
    <row r="123" spans="1:14" s="133" customFormat="1">
      <c r="A123" s="104"/>
      <c r="B123" s="122"/>
      <c r="C123" s="105"/>
      <c r="D123" s="106"/>
      <c r="E123" s="103"/>
      <c r="F123" s="105" t="str">
        <f t="shared" si="5"/>
        <v/>
      </c>
      <c r="G123" s="134"/>
      <c r="H123" s="2"/>
      <c r="I123" s="2"/>
      <c r="J123" s="2"/>
      <c r="K123" s="2"/>
      <c r="L123" s="2"/>
      <c r="M123" s="2"/>
      <c r="N123" s="128"/>
    </row>
    <row r="124" spans="1:14" s="133" customFormat="1">
      <c r="A124" s="104"/>
      <c r="B124" s="122"/>
      <c r="C124" s="105"/>
      <c r="D124" s="106"/>
      <c r="E124" s="103"/>
      <c r="F124" s="105" t="str">
        <f t="shared" si="5"/>
        <v/>
      </c>
      <c r="G124" s="134"/>
      <c r="H124" s="2"/>
      <c r="I124" s="2"/>
      <c r="J124" s="2"/>
      <c r="K124" s="2"/>
      <c r="L124" s="2"/>
      <c r="M124" s="2"/>
      <c r="N124" s="128"/>
    </row>
    <row r="125" spans="1:14" s="133" customFormat="1">
      <c r="A125" s="104"/>
      <c r="B125" s="122"/>
      <c r="C125" s="105"/>
      <c r="D125" s="106"/>
      <c r="E125" s="103"/>
      <c r="F125" s="105" t="str">
        <f t="shared" si="5"/>
        <v/>
      </c>
      <c r="G125" s="134"/>
      <c r="H125" s="2"/>
      <c r="I125" s="2"/>
      <c r="J125" s="2"/>
      <c r="K125" s="2"/>
      <c r="L125" s="2"/>
      <c r="M125" s="2"/>
      <c r="N125" s="128"/>
    </row>
    <row r="126" spans="1:14" s="133" customFormat="1">
      <c r="A126" s="104"/>
      <c r="B126" s="122"/>
      <c r="C126" s="105"/>
      <c r="D126" s="106"/>
      <c r="E126" s="103"/>
      <c r="F126" s="105" t="str">
        <f t="shared" si="5"/>
        <v/>
      </c>
      <c r="G126" s="134"/>
      <c r="H126" s="2"/>
      <c r="I126" s="2"/>
      <c r="J126" s="2"/>
      <c r="K126" s="2"/>
      <c r="L126" s="2"/>
      <c r="M126" s="2"/>
      <c r="N126" s="128"/>
    </row>
    <row r="127" spans="1:14" s="133" customFormat="1">
      <c r="A127" s="104"/>
      <c r="B127" s="122"/>
      <c r="C127" s="105"/>
      <c r="D127" s="106"/>
      <c r="E127" s="103"/>
      <c r="F127" s="105" t="str">
        <f t="shared" si="5"/>
        <v/>
      </c>
      <c r="G127" s="134"/>
      <c r="H127" s="2"/>
      <c r="I127" s="2"/>
      <c r="J127" s="2"/>
      <c r="K127" s="2"/>
      <c r="L127" s="2"/>
      <c r="M127" s="2"/>
      <c r="N127" s="128"/>
    </row>
    <row r="128" spans="1:14" s="133" customFormat="1">
      <c r="A128" s="104"/>
      <c r="B128" s="122"/>
      <c r="C128" s="105"/>
      <c r="D128" s="106"/>
      <c r="E128" s="103"/>
      <c r="F128" s="105" t="str">
        <f t="shared" si="5"/>
        <v/>
      </c>
      <c r="G128" s="134"/>
      <c r="H128" s="2"/>
      <c r="I128" s="2"/>
      <c r="J128" s="2"/>
      <c r="K128" s="2"/>
      <c r="L128" s="2"/>
      <c r="M128" s="2"/>
      <c r="N128" s="128"/>
    </row>
    <row r="129" spans="1:14" s="133" customFormat="1">
      <c r="A129" s="104"/>
      <c r="B129" s="122"/>
      <c r="C129" s="105"/>
      <c r="D129" s="106"/>
      <c r="E129" s="103"/>
      <c r="F129" s="105" t="str">
        <f t="shared" si="5"/>
        <v/>
      </c>
      <c r="G129" s="134"/>
      <c r="H129" s="2"/>
      <c r="I129" s="2"/>
      <c r="J129" s="2"/>
      <c r="K129" s="2"/>
      <c r="L129" s="2"/>
      <c r="M129" s="2"/>
      <c r="N129" s="128"/>
    </row>
    <row r="130" spans="1:14" s="133" customFormat="1">
      <c r="A130" s="104"/>
      <c r="B130" s="122"/>
      <c r="C130" s="105"/>
      <c r="D130" s="106"/>
      <c r="E130" s="103"/>
      <c r="F130" s="105" t="str">
        <f t="shared" si="5"/>
        <v/>
      </c>
      <c r="G130" s="134"/>
      <c r="H130" s="2"/>
      <c r="I130" s="2"/>
      <c r="J130" s="2"/>
      <c r="K130" s="2"/>
      <c r="L130" s="2"/>
      <c r="M130" s="2"/>
      <c r="N130" s="128"/>
    </row>
    <row r="131" spans="1:14" s="133" customFormat="1">
      <c r="A131" s="104"/>
      <c r="B131" s="122"/>
      <c r="C131" s="105"/>
      <c r="D131" s="106"/>
      <c r="E131" s="103"/>
      <c r="F131" s="105" t="str">
        <f t="shared" ref="F131:F194" si="6">B131&amp;C131</f>
        <v/>
      </c>
      <c r="G131" s="134"/>
      <c r="H131" s="2"/>
      <c r="I131" s="2"/>
      <c r="J131" s="2"/>
      <c r="K131" s="2"/>
      <c r="L131" s="2"/>
      <c r="M131" s="2"/>
      <c r="N131" s="128"/>
    </row>
    <row r="132" spans="1:14" s="133" customFormat="1">
      <c r="A132" s="104"/>
      <c r="B132" s="122"/>
      <c r="C132" s="105"/>
      <c r="D132" s="106"/>
      <c r="E132" s="103"/>
      <c r="F132" s="105" t="str">
        <f t="shared" si="6"/>
        <v/>
      </c>
      <c r="G132" s="134"/>
      <c r="H132" s="2"/>
      <c r="I132" s="2"/>
      <c r="J132" s="2"/>
      <c r="K132" s="2"/>
      <c r="L132" s="2"/>
      <c r="M132" s="2"/>
      <c r="N132" s="128"/>
    </row>
    <row r="133" spans="1:14" s="133" customFormat="1">
      <c r="A133" s="104"/>
      <c r="B133" s="122"/>
      <c r="C133" s="105"/>
      <c r="D133" s="106"/>
      <c r="E133" s="103"/>
      <c r="F133" s="105" t="str">
        <f t="shared" si="6"/>
        <v/>
      </c>
      <c r="G133" s="134"/>
      <c r="H133" s="2"/>
      <c r="I133" s="2"/>
      <c r="J133" s="2"/>
      <c r="K133" s="2"/>
      <c r="L133" s="2"/>
      <c r="M133" s="2"/>
      <c r="N133" s="128"/>
    </row>
    <row r="134" spans="1:14" s="133" customFormat="1">
      <c r="A134" s="104"/>
      <c r="B134" s="122"/>
      <c r="C134" s="105"/>
      <c r="D134" s="106"/>
      <c r="E134" s="103"/>
      <c r="F134" s="105" t="str">
        <f t="shared" si="6"/>
        <v/>
      </c>
      <c r="G134" s="134"/>
      <c r="H134" s="2"/>
      <c r="I134" s="2"/>
      <c r="J134" s="2"/>
      <c r="K134" s="2"/>
      <c r="L134" s="2"/>
      <c r="M134" s="2"/>
      <c r="N134" s="128"/>
    </row>
    <row r="135" spans="1:14" s="133" customFormat="1">
      <c r="A135" s="104"/>
      <c r="B135" s="122"/>
      <c r="C135" s="105"/>
      <c r="D135" s="106"/>
      <c r="E135" s="103"/>
      <c r="F135" s="105" t="str">
        <f t="shared" si="6"/>
        <v/>
      </c>
      <c r="G135" s="134"/>
      <c r="H135" s="2"/>
      <c r="I135" s="2"/>
      <c r="J135" s="2"/>
      <c r="K135" s="2"/>
      <c r="L135" s="2"/>
      <c r="M135" s="2"/>
      <c r="N135" s="128"/>
    </row>
    <row r="136" spans="1:14" s="133" customFormat="1">
      <c r="A136" s="104"/>
      <c r="B136" s="122"/>
      <c r="C136" s="105"/>
      <c r="D136" s="106"/>
      <c r="E136" s="103"/>
      <c r="F136" s="105" t="str">
        <f t="shared" si="6"/>
        <v/>
      </c>
      <c r="G136" s="134"/>
      <c r="H136" s="2"/>
      <c r="I136" s="2"/>
      <c r="J136" s="2"/>
      <c r="K136" s="2"/>
      <c r="L136" s="2"/>
      <c r="M136" s="2"/>
      <c r="N136" s="128"/>
    </row>
    <row r="137" spans="1:14" s="133" customFormat="1">
      <c r="A137" s="104"/>
      <c r="B137" s="122"/>
      <c r="C137" s="105"/>
      <c r="D137" s="106"/>
      <c r="E137" s="103"/>
      <c r="F137" s="105" t="str">
        <f t="shared" si="6"/>
        <v/>
      </c>
      <c r="G137" s="134"/>
      <c r="H137" s="2"/>
      <c r="I137" s="2"/>
      <c r="J137" s="2"/>
      <c r="K137" s="2"/>
      <c r="L137" s="2"/>
      <c r="M137" s="2"/>
      <c r="N137" s="128"/>
    </row>
    <row r="138" spans="1:14" s="133" customFormat="1">
      <c r="A138" s="104"/>
      <c r="B138" s="122"/>
      <c r="C138" s="105"/>
      <c r="D138" s="106"/>
      <c r="E138" s="103"/>
      <c r="F138" s="105" t="str">
        <f t="shared" si="6"/>
        <v/>
      </c>
      <c r="G138" s="134"/>
      <c r="H138" s="2"/>
      <c r="I138" s="2"/>
      <c r="J138" s="2"/>
      <c r="K138" s="2"/>
      <c r="L138" s="2"/>
      <c r="M138" s="2"/>
      <c r="N138" s="128"/>
    </row>
    <row r="139" spans="1:14" s="133" customFormat="1">
      <c r="A139" s="104"/>
      <c r="B139" s="122"/>
      <c r="C139" s="105"/>
      <c r="D139" s="106"/>
      <c r="E139" s="103"/>
      <c r="F139" s="105" t="str">
        <f t="shared" si="6"/>
        <v/>
      </c>
      <c r="G139" s="134"/>
      <c r="H139" s="2"/>
      <c r="I139" s="2"/>
      <c r="J139" s="2"/>
      <c r="K139" s="2"/>
      <c r="L139" s="2"/>
      <c r="M139" s="2"/>
      <c r="N139" s="128"/>
    </row>
    <row r="140" spans="1:14" s="133" customFormat="1">
      <c r="A140" s="104"/>
      <c r="B140" s="122"/>
      <c r="C140" s="105"/>
      <c r="D140" s="106"/>
      <c r="E140" s="103"/>
      <c r="F140" s="105" t="str">
        <f t="shared" si="6"/>
        <v/>
      </c>
      <c r="G140" s="134"/>
      <c r="H140" s="2"/>
      <c r="I140" s="2"/>
      <c r="J140" s="2"/>
      <c r="K140" s="2"/>
      <c r="L140" s="2"/>
      <c r="M140" s="2"/>
      <c r="N140" s="128"/>
    </row>
    <row r="141" spans="1:14" s="133" customFormat="1">
      <c r="A141" s="104"/>
      <c r="B141" s="122"/>
      <c r="C141" s="105"/>
      <c r="D141" s="106"/>
      <c r="E141" s="103"/>
      <c r="F141" s="105" t="str">
        <f t="shared" si="6"/>
        <v/>
      </c>
      <c r="G141" s="134"/>
      <c r="H141" s="2"/>
      <c r="I141" s="2"/>
      <c r="J141" s="2"/>
      <c r="K141" s="2"/>
      <c r="L141" s="2"/>
      <c r="M141" s="2"/>
      <c r="N141" s="128"/>
    </row>
    <row r="142" spans="1:14" s="133" customFormat="1">
      <c r="A142" s="104"/>
      <c r="B142" s="122"/>
      <c r="C142" s="105"/>
      <c r="D142" s="106"/>
      <c r="E142" s="103"/>
      <c r="F142" s="105" t="str">
        <f t="shared" si="6"/>
        <v/>
      </c>
      <c r="G142" s="134"/>
      <c r="H142" s="2"/>
      <c r="I142" s="2"/>
      <c r="J142" s="2"/>
      <c r="K142" s="2"/>
      <c r="L142" s="2"/>
      <c r="M142" s="2"/>
      <c r="N142" s="128"/>
    </row>
    <row r="143" spans="1:14" s="133" customFormat="1">
      <c r="A143" s="104"/>
      <c r="B143" s="122"/>
      <c r="C143" s="105"/>
      <c r="D143" s="106"/>
      <c r="E143" s="103"/>
      <c r="F143" s="105" t="str">
        <f t="shared" si="6"/>
        <v/>
      </c>
      <c r="G143" s="134"/>
      <c r="H143" s="2"/>
      <c r="I143" s="2"/>
      <c r="J143" s="2"/>
      <c r="K143" s="2"/>
      <c r="L143" s="2"/>
      <c r="M143" s="2"/>
      <c r="N143" s="128"/>
    </row>
    <row r="144" spans="1:14" s="133" customFormat="1">
      <c r="A144" s="104"/>
      <c r="B144" s="122"/>
      <c r="C144" s="105"/>
      <c r="D144" s="106"/>
      <c r="E144" s="103"/>
      <c r="F144" s="105" t="str">
        <f t="shared" si="6"/>
        <v/>
      </c>
      <c r="G144" s="134"/>
      <c r="H144" s="2"/>
      <c r="I144" s="2"/>
      <c r="J144" s="2"/>
      <c r="K144" s="2"/>
      <c r="L144" s="2"/>
      <c r="M144" s="2"/>
      <c r="N144" s="128"/>
    </row>
    <row r="145" spans="1:14" s="133" customFormat="1">
      <c r="A145" s="104"/>
      <c r="B145" s="122"/>
      <c r="C145" s="105"/>
      <c r="D145" s="106"/>
      <c r="E145" s="103"/>
      <c r="F145" s="105" t="str">
        <f t="shared" si="6"/>
        <v/>
      </c>
      <c r="G145" s="134"/>
      <c r="H145" s="2"/>
      <c r="I145" s="2"/>
      <c r="J145" s="2"/>
      <c r="K145" s="2"/>
      <c r="L145" s="2"/>
      <c r="M145" s="2"/>
      <c r="N145" s="128"/>
    </row>
    <row r="146" spans="1:14" s="133" customFormat="1">
      <c r="A146" s="104"/>
      <c r="B146" s="122"/>
      <c r="C146" s="105"/>
      <c r="D146" s="106"/>
      <c r="E146" s="103"/>
      <c r="F146" s="105" t="str">
        <f t="shared" si="6"/>
        <v/>
      </c>
      <c r="G146" s="134"/>
      <c r="H146" s="2"/>
      <c r="I146" s="2"/>
      <c r="J146" s="2"/>
      <c r="K146" s="2"/>
      <c r="L146" s="2"/>
      <c r="M146" s="2"/>
      <c r="N146" s="128"/>
    </row>
    <row r="147" spans="1:14" s="133" customFormat="1">
      <c r="A147" s="104"/>
      <c r="B147" s="122"/>
      <c r="C147" s="105"/>
      <c r="D147" s="106"/>
      <c r="E147" s="103"/>
      <c r="F147" s="105" t="str">
        <f t="shared" si="6"/>
        <v/>
      </c>
      <c r="G147" s="134"/>
      <c r="H147" s="2"/>
      <c r="I147" s="2"/>
      <c r="J147" s="2"/>
      <c r="K147" s="2"/>
      <c r="L147" s="2"/>
      <c r="M147" s="2"/>
      <c r="N147" s="128"/>
    </row>
    <row r="148" spans="1:14" s="133" customFormat="1">
      <c r="A148" s="104"/>
      <c r="B148" s="122"/>
      <c r="C148" s="105"/>
      <c r="D148" s="106"/>
      <c r="E148" s="103"/>
      <c r="F148" s="105" t="str">
        <f t="shared" si="6"/>
        <v/>
      </c>
      <c r="G148" s="134"/>
      <c r="H148" s="2"/>
      <c r="I148" s="2"/>
      <c r="J148" s="2"/>
      <c r="K148" s="2"/>
      <c r="L148" s="2"/>
      <c r="M148" s="2"/>
      <c r="N148" s="128"/>
    </row>
    <row r="149" spans="1:14" s="133" customFormat="1">
      <c r="A149" s="104"/>
      <c r="B149" s="122"/>
      <c r="C149" s="105"/>
      <c r="D149" s="106"/>
      <c r="E149" s="103"/>
      <c r="F149" s="105" t="str">
        <f t="shared" si="6"/>
        <v/>
      </c>
      <c r="G149" s="134"/>
      <c r="H149" s="2"/>
      <c r="I149" s="2"/>
      <c r="J149" s="2"/>
      <c r="K149" s="2"/>
      <c r="L149" s="2"/>
      <c r="M149" s="2"/>
      <c r="N149" s="128"/>
    </row>
    <row r="150" spans="1:14" s="133" customFormat="1">
      <c r="A150" s="104"/>
      <c r="B150" s="122"/>
      <c r="C150" s="105"/>
      <c r="D150" s="106"/>
      <c r="E150" s="103"/>
      <c r="F150" s="105" t="str">
        <f t="shared" si="6"/>
        <v/>
      </c>
      <c r="G150" s="134"/>
      <c r="H150" s="2"/>
      <c r="I150" s="2"/>
      <c r="J150" s="2"/>
      <c r="K150" s="2"/>
      <c r="L150" s="2"/>
      <c r="M150" s="2"/>
      <c r="N150" s="128"/>
    </row>
    <row r="151" spans="1:14" s="133" customFormat="1">
      <c r="A151" s="104"/>
      <c r="B151" s="122"/>
      <c r="C151" s="105"/>
      <c r="D151" s="106"/>
      <c r="E151" s="103"/>
      <c r="F151" s="105" t="str">
        <f t="shared" si="6"/>
        <v/>
      </c>
      <c r="G151" s="134"/>
      <c r="H151" s="2"/>
      <c r="I151" s="2"/>
      <c r="J151" s="2"/>
      <c r="K151" s="2"/>
      <c r="L151" s="2"/>
      <c r="M151" s="2"/>
      <c r="N151" s="128"/>
    </row>
    <row r="152" spans="1:14" s="133" customFormat="1">
      <c r="A152" s="104"/>
      <c r="B152" s="122"/>
      <c r="C152" s="105"/>
      <c r="D152" s="106"/>
      <c r="E152" s="103"/>
      <c r="F152" s="105" t="str">
        <f t="shared" si="6"/>
        <v/>
      </c>
      <c r="G152" s="134"/>
      <c r="H152" s="2"/>
      <c r="I152" s="2"/>
      <c r="J152" s="2"/>
      <c r="K152" s="2"/>
      <c r="L152" s="2"/>
      <c r="M152" s="2"/>
      <c r="N152" s="128"/>
    </row>
    <row r="153" spans="1:14" s="133" customFormat="1">
      <c r="A153" s="104"/>
      <c r="B153" s="122"/>
      <c r="C153" s="105"/>
      <c r="D153" s="106"/>
      <c r="E153" s="103"/>
      <c r="F153" s="105" t="str">
        <f t="shared" si="6"/>
        <v/>
      </c>
      <c r="G153" s="134"/>
      <c r="H153" s="2"/>
      <c r="I153" s="2"/>
      <c r="J153" s="2"/>
      <c r="K153" s="2"/>
      <c r="L153" s="2"/>
      <c r="M153" s="2"/>
      <c r="N153" s="128"/>
    </row>
    <row r="154" spans="1:14" s="133" customFormat="1">
      <c r="A154" s="104"/>
      <c r="B154" s="122"/>
      <c r="C154" s="105"/>
      <c r="D154" s="106"/>
      <c r="E154" s="103"/>
      <c r="F154" s="105" t="str">
        <f t="shared" si="6"/>
        <v/>
      </c>
      <c r="G154" s="134"/>
      <c r="H154" s="2"/>
      <c r="I154" s="2"/>
      <c r="J154" s="2"/>
      <c r="K154" s="2"/>
      <c r="L154" s="2"/>
      <c r="M154" s="2"/>
      <c r="N154" s="128"/>
    </row>
    <row r="155" spans="1:14" s="133" customFormat="1">
      <c r="A155" s="104"/>
      <c r="B155" s="122"/>
      <c r="C155" s="105"/>
      <c r="D155" s="106"/>
      <c r="E155" s="103"/>
      <c r="F155" s="105" t="str">
        <f t="shared" si="6"/>
        <v/>
      </c>
      <c r="G155" s="134"/>
      <c r="H155" s="2"/>
      <c r="I155" s="2"/>
      <c r="J155" s="2"/>
      <c r="K155" s="2"/>
      <c r="L155" s="2"/>
      <c r="M155" s="2"/>
      <c r="N155" s="128"/>
    </row>
    <row r="156" spans="1:14" s="133" customFormat="1">
      <c r="A156" s="104"/>
      <c r="B156" s="122"/>
      <c r="C156" s="105"/>
      <c r="D156" s="106"/>
      <c r="E156" s="103"/>
      <c r="F156" s="105" t="str">
        <f t="shared" si="6"/>
        <v/>
      </c>
      <c r="G156" s="134"/>
      <c r="H156" s="2"/>
      <c r="I156" s="2"/>
      <c r="J156" s="2"/>
      <c r="K156" s="2"/>
      <c r="L156" s="2"/>
      <c r="M156" s="2"/>
      <c r="N156" s="128"/>
    </row>
    <row r="157" spans="1:14" s="133" customFormat="1">
      <c r="A157" s="104"/>
      <c r="B157" s="122"/>
      <c r="C157" s="105"/>
      <c r="D157" s="106"/>
      <c r="E157" s="103"/>
      <c r="F157" s="105" t="str">
        <f t="shared" si="6"/>
        <v/>
      </c>
      <c r="G157" s="134"/>
      <c r="H157" s="2"/>
      <c r="I157" s="2"/>
      <c r="J157" s="2"/>
      <c r="K157" s="2"/>
      <c r="L157" s="2"/>
      <c r="M157" s="2"/>
      <c r="N157" s="128"/>
    </row>
    <row r="158" spans="1:14" s="133" customFormat="1">
      <c r="A158" s="104"/>
      <c r="B158" s="122"/>
      <c r="C158" s="105"/>
      <c r="D158" s="106"/>
      <c r="E158" s="103"/>
      <c r="F158" s="105" t="str">
        <f t="shared" si="6"/>
        <v/>
      </c>
      <c r="G158" s="134"/>
      <c r="H158" s="2"/>
      <c r="I158" s="2"/>
      <c r="J158" s="2"/>
      <c r="K158" s="2"/>
      <c r="L158" s="2"/>
      <c r="M158" s="2"/>
      <c r="N158" s="128"/>
    </row>
    <row r="159" spans="1:14" s="133" customFormat="1">
      <c r="A159" s="104"/>
      <c r="B159" s="122"/>
      <c r="C159" s="105"/>
      <c r="D159" s="106"/>
      <c r="E159" s="103"/>
      <c r="F159" s="105" t="str">
        <f t="shared" si="6"/>
        <v/>
      </c>
      <c r="G159" s="134"/>
      <c r="H159" s="2"/>
      <c r="I159" s="2"/>
      <c r="J159" s="2"/>
      <c r="K159" s="2"/>
      <c r="L159" s="2"/>
      <c r="M159" s="2"/>
      <c r="N159" s="128"/>
    </row>
    <row r="160" spans="1:14" s="133" customFormat="1">
      <c r="A160" s="104"/>
      <c r="B160" s="122"/>
      <c r="C160" s="105"/>
      <c r="D160" s="106"/>
      <c r="E160" s="103"/>
      <c r="F160" s="105" t="str">
        <f t="shared" si="6"/>
        <v/>
      </c>
      <c r="G160" s="134"/>
      <c r="H160" s="2"/>
      <c r="I160" s="2"/>
      <c r="J160" s="2"/>
      <c r="K160" s="2"/>
      <c r="L160" s="2"/>
      <c r="M160" s="2"/>
      <c r="N160" s="128"/>
    </row>
    <row r="161" spans="1:14" s="133" customFormat="1">
      <c r="A161" s="104"/>
      <c r="B161" s="122"/>
      <c r="C161" s="105"/>
      <c r="D161" s="106"/>
      <c r="E161" s="103"/>
      <c r="F161" s="105" t="str">
        <f t="shared" si="6"/>
        <v/>
      </c>
      <c r="G161" s="134"/>
      <c r="H161" s="2"/>
      <c r="I161" s="2"/>
      <c r="J161" s="2"/>
      <c r="K161" s="2"/>
      <c r="L161" s="2"/>
      <c r="M161" s="2"/>
      <c r="N161" s="128"/>
    </row>
    <row r="162" spans="1:14" s="133" customFormat="1">
      <c r="A162" s="104"/>
      <c r="B162" s="122"/>
      <c r="C162" s="105"/>
      <c r="D162" s="106"/>
      <c r="E162" s="103"/>
      <c r="F162" s="105" t="str">
        <f t="shared" si="6"/>
        <v/>
      </c>
      <c r="G162" s="134"/>
      <c r="H162" s="2"/>
      <c r="I162" s="2"/>
      <c r="J162" s="2"/>
      <c r="K162" s="2"/>
      <c r="L162" s="2"/>
      <c r="M162" s="2"/>
      <c r="N162" s="128"/>
    </row>
    <row r="163" spans="1:14" s="133" customFormat="1">
      <c r="A163" s="104"/>
      <c r="B163" s="122"/>
      <c r="C163" s="105"/>
      <c r="D163" s="106"/>
      <c r="E163" s="103"/>
      <c r="F163" s="105" t="str">
        <f t="shared" si="6"/>
        <v/>
      </c>
      <c r="G163" s="134"/>
      <c r="H163" s="2"/>
      <c r="I163" s="2"/>
      <c r="J163" s="2"/>
      <c r="K163" s="2"/>
      <c r="L163" s="2"/>
      <c r="M163" s="2"/>
      <c r="N163" s="128"/>
    </row>
    <row r="164" spans="1:14" s="133" customFormat="1">
      <c r="A164" s="104"/>
      <c r="B164" s="122"/>
      <c r="C164" s="105"/>
      <c r="D164" s="106"/>
      <c r="E164" s="103"/>
      <c r="F164" s="105" t="str">
        <f t="shared" si="6"/>
        <v/>
      </c>
      <c r="G164" s="134"/>
      <c r="H164" s="2"/>
      <c r="I164" s="2"/>
      <c r="J164" s="2"/>
      <c r="K164" s="2"/>
      <c r="L164" s="2"/>
      <c r="M164" s="2"/>
      <c r="N164" s="128"/>
    </row>
    <row r="165" spans="1:14" s="133" customFormat="1">
      <c r="A165" s="104"/>
      <c r="B165" s="122"/>
      <c r="C165" s="105"/>
      <c r="D165" s="106"/>
      <c r="E165" s="103"/>
      <c r="F165" s="105" t="str">
        <f t="shared" si="6"/>
        <v/>
      </c>
      <c r="G165" s="134"/>
      <c r="H165" s="2"/>
      <c r="I165" s="2"/>
      <c r="J165" s="2"/>
      <c r="K165" s="2"/>
      <c r="L165" s="2"/>
      <c r="M165" s="2"/>
      <c r="N165" s="128"/>
    </row>
    <row r="166" spans="1:14" s="133" customFormat="1">
      <c r="A166" s="104"/>
      <c r="B166" s="122"/>
      <c r="C166" s="105"/>
      <c r="D166" s="106"/>
      <c r="E166" s="103"/>
      <c r="F166" s="105" t="str">
        <f t="shared" si="6"/>
        <v/>
      </c>
      <c r="G166" s="134"/>
      <c r="H166" s="2"/>
      <c r="I166" s="2"/>
      <c r="J166" s="2"/>
      <c r="K166" s="2"/>
      <c r="L166" s="2"/>
      <c r="M166" s="2"/>
      <c r="N166" s="128"/>
    </row>
    <row r="167" spans="1:14" s="133" customFormat="1">
      <c r="A167" s="104"/>
      <c r="B167" s="122"/>
      <c r="C167" s="105"/>
      <c r="D167" s="106"/>
      <c r="E167" s="103"/>
      <c r="F167" s="105" t="str">
        <f t="shared" si="6"/>
        <v/>
      </c>
      <c r="G167" s="134"/>
      <c r="H167" s="2"/>
      <c r="I167" s="2"/>
      <c r="J167" s="2"/>
      <c r="K167" s="2"/>
      <c r="L167" s="2"/>
      <c r="M167" s="2"/>
      <c r="N167" s="128"/>
    </row>
    <row r="168" spans="1:14" s="133" customFormat="1">
      <c r="A168" s="104"/>
      <c r="B168" s="122"/>
      <c r="C168" s="105"/>
      <c r="D168" s="106"/>
      <c r="E168" s="103"/>
      <c r="F168" s="105" t="str">
        <f t="shared" si="6"/>
        <v/>
      </c>
      <c r="G168" s="134"/>
      <c r="H168" s="2"/>
      <c r="I168" s="2"/>
      <c r="J168" s="2"/>
      <c r="K168" s="2"/>
      <c r="L168" s="2"/>
      <c r="M168" s="2"/>
      <c r="N168" s="128"/>
    </row>
    <row r="169" spans="1:14" s="133" customFormat="1">
      <c r="A169" s="104"/>
      <c r="B169" s="122"/>
      <c r="C169" s="105"/>
      <c r="D169" s="106"/>
      <c r="E169" s="103"/>
      <c r="F169" s="105" t="str">
        <f t="shared" si="6"/>
        <v/>
      </c>
      <c r="G169" s="134"/>
      <c r="H169" s="2"/>
      <c r="I169" s="2"/>
      <c r="J169" s="2"/>
      <c r="K169" s="2"/>
      <c r="L169" s="2"/>
      <c r="M169" s="2"/>
      <c r="N169" s="128"/>
    </row>
    <row r="170" spans="1:14" s="133" customFormat="1">
      <c r="A170" s="104"/>
      <c r="B170" s="122"/>
      <c r="C170" s="105"/>
      <c r="D170" s="106"/>
      <c r="E170" s="103"/>
      <c r="F170" s="105" t="str">
        <f t="shared" si="6"/>
        <v/>
      </c>
      <c r="G170" s="134"/>
      <c r="H170" s="2"/>
      <c r="I170" s="2"/>
      <c r="J170" s="2"/>
      <c r="K170" s="2"/>
      <c r="L170" s="2"/>
      <c r="M170" s="2"/>
      <c r="N170" s="128"/>
    </row>
    <row r="171" spans="1:14" s="133" customFormat="1">
      <c r="A171" s="104"/>
      <c r="B171" s="122"/>
      <c r="C171" s="105"/>
      <c r="D171" s="106"/>
      <c r="E171" s="103"/>
      <c r="F171" s="105" t="str">
        <f t="shared" si="6"/>
        <v/>
      </c>
      <c r="G171" s="134"/>
      <c r="H171" s="2"/>
      <c r="I171" s="2"/>
      <c r="J171" s="2"/>
      <c r="K171" s="2"/>
      <c r="L171" s="2"/>
      <c r="M171" s="2"/>
      <c r="N171" s="128"/>
    </row>
    <row r="172" spans="1:14" s="133" customFormat="1">
      <c r="A172" s="104"/>
      <c r="B172" s="122"/>
      <c r="C172" s="105"/>
      <c r="D172" s="106"/>
      <c r="E172" s="103"/>
      <c r="F172" s="105" t="str">
        <f t="shared" si="6"/>
        <v/>
      </c>
      <c r="G172" s="134"/>
      <c r="H172" s="2"/>
      <c r="I172" s="2"/>
      <c r="J172" s="2"/>
      <c r="K172" s="2"/>
      <c r="L172" s="2"/>
      <c r="M172" s="2"/>
      <c r="N172" s="128"/>
    </row>
    <row r="173" spans="1:14" s="133" customFormat="1">
      <c r="A173" s="104"/>
      <c r="B173" s="122"/>
      <c r="C173" s="105"/>
      <c r="D173" s="106"/>
      <c r="E173" s="103"/>
      <c r="F173" s="105" t="str">
        <f t="shared" si="6"/>
        <v/>
      </c>
      <c r="G173" s="134"/>
      <c r="H173" s="2"/>
      <c r="I173" s="2"/>
      <c r="J173" s="2"/>
      <c r="K173" s="2"/>
      <c r="L173" s="2"/>
      <c r="M173" s="2"/>
      <c r="N173" s="128"/>
    </row>
    <row r="174" spans="1:14" s="133" customFormat="1">
      <c r="A174" s="104"/>
      <c r="B174" s="122"/>
      <c r="C174" s="105"/>
      <c r="D174" s="106"/>
      <c r="E174" s="103"/>
      <c r="F174" s="105" t="str">
        <f t="shared" si="6"/>
        <v/>
      </c>
      <c r="G174" s="134"/>
      <c r="H174" s="2"/>
      <c r="I174" s="2"/>
      <c r="J174" s="2"/>
      <c r="K174" s="2"/>
      <c r="L174" s="2"/>
      <c r="M174" s="2"/>
      <c r="N174" s="128"/>
    </row>
    <row r="175" spans="1:14" s="133" customFormat="1">
      <c r="A175" s="104"/>
      <c r="B175" s="122"/>
      <c r="C175" s="105"/>
      <c r="D175" s="106"/>
      <c r="E175" s="103"/>
      <c r="F175" s="105" t="str">
        <f t="shared" si="6"/>
        <v/>
      </c>
      <c r="G175" s="134"/>
      <c r="H175" s="2"/>
      <c r="I175" s="2"/>
      <c r="J175" s="2"/>
      <c r="K175" s="2"/>
      <c r="L175" s="2"/>
      <c r="M175" s="2"/>
      <c r="N175" s="128"/>
    </row>
    <row r="176" spans="1:14" s="133" customFormat="1">
      <c r="A176" s="104"/>
      <c r="B176" s="122"/>
      <c r="C176" s="105"/>
      <c r="D176" s="106"/>
      <c r="E176" s="103"/>
      <c r="F176" s="105" t="str">
        <f t="shared" si="6"/>
        <v/>
      </c>
      <c r="G176" s="134"/>
      <c r="H176" s="2"/>
      <c r="I176" s="2"/>
      <c r="J176" s="2"/>
      <c r="K176" s="2"/>
      <c r="L176" s="2"/>
      <c r="M176" s="2"/>
      <c r="N176" s="128"/>
    </row>
    <row r="177" spans="1:14" s="133" customFormat="1">
      <c r="A177" s="104"/>
      <c r="B177" s="122"/>
      <c r="C177" s="105"/>
      <c r="D177" s="106"/>
      <c r="E177" s="103"/>
      <c r="F177" s="105" t="str">
        <f t="shared" si="6"/>
        <v/>
      </c>
      <c r="G177" s="134"/>
      <c r="H177" s="2"/>
      <c r="I177" s="2"/>
      <c r="J177" s="2"/>
      <c r="K177" s="2"/>
      <c r="L177" s="2"/>
      <c r="M177" s="2"/>
      <c r="N177" s="128"/>
    </row>
    <row r="178" spans="1:14" s="133" customFormat="1">
      <c r="A178" s="104"/>
      <c r="B178" s="122"/>
      <c r="C178" s="105"/>
      <c r="D178" s="106"/>
      <c r="E178" s="103"/>
      <c r="F178" s="105" t="str">
        <f t="shared" si="6"/>
        <v/>
      </c>
      <c r="G178" s="134"/>
      <c r="H178" s="2"/>
      <c r="I178" s="2"/>
      <c r="J178" s="2"/>
      <c r="K178" s="2"/>
      <c r="L178" s="2"/>
      <c r="M178" s="2"/>
      <c r="N178" s="128"/>
    </row>
    <row r="179" spans="1:14" s="133" customFormat="1">
      <c r="A179" s="104"/>
      <c r="B179" s="122"/>
      <c r="C179" s="105"/>
      <c r="D179" s="106"/>
      <c r="E179" s="103"/>
      <c r="F179" s="105" t="str">
        <f t="shared" si="6"/>
        <v/>
      </c>
      <c r="G179" s="134"/>
      <c r="H179" s="2"/>
      <c r="I179" s="2"/>
      <c r="J179" s="2"/>
      <c r="K179" s="2"/>
      <c r="L179" s="2"/>
      <c r="M179" s="2"/>
      <c r="N179" s="128"/>
    </row>
    <row r="180" spans="1:14" s="133" customFormat="1">
      <c r="A180" s="104"/>
      <c r="B180" s="122"/>
      <c r="C180" s="105"/>
      <c r="D180" s="106"/>
      <c r="E180" s="103"/>
      <c r="F180" s="105" t="str">
        <f t="shared" si="6"/>
        <v/>
      </c>
      <c r="G180" s="134"/>
      <c r="H180" s="2"/>
      <c r="I180" s="2"/>
      <c r="J180" s="2"/>
      <c r="K180" s="2"/>
      <c r="L180" s="2"/>
      <c r="M180" s="2"/>
      <c r="N180" s="128"/>
    </row>
    <row r="181" spans="1:14" s="133" customFormat="1">
      <c r="A181" s="104"/>
      <c r="B181" s="122"/>
      <c r="C181" s="105"/>
      <c r="D181" s="106"/>
      <c r="E181" s="103"/>
      <c r="F181" s="105" t="str">
        <f t="shared" si="6"/>
        <v/>
      </c>
      <c r="G181" s="134"/>
      <c r="H181" s="2"/>
      <c r="I181" s="2"/>
      <c r="J181" s="2"/>
      <c r="K181" s="2"/>
      <c r="L181" s="2"/>
      <c r="M181" s="2"/>
      <c r="N181" s="128"/>
    </row>
    <row r="182" spans="1:14" s="133" customFormat="1">
      <c r="A182" s="104"/>
      <c r="B182" s="122"/>
      <c r="C182" s="105"/>
      <c r="D182" s="106"/>
      <c r="E182" s="103"/>
      <c r="F182" s="105" t="str">
        <f t="shared" si="6"/>
        <v/>
      </c>
      <c r="G182" s="134"/>
      <c r="H182" s="2"/>
      <c r="I182" s="2"/>
      <c r="J182" s="2"/>
      <c r="K182" s="2"/>
      <c r="L182" s="2"/>
      <c r="M182" s="2"/>
      <c r="N182" s="128"/>
    </row>
    <row r="183" spans="1:14" s="133" customFormat="1">
      <c r="A183" s="104"/>
      <c r="B183" s="122"/>
      <c r="C183" s="105"/>
      <c r="D183" s="106"/>
      <c r="E183" s="103"/>
      <c r="F183" s="105" t="str">
        <f t="shared" si="6"/>
        <v/>
      </c>
      <c r="G183" s="134"/>
      <c r="H183" s="2"/>
      <c r="I183" s="2"/>
      <c r="J183" s="2"/>
      <c r="K183" s="2"/>
      <c r="L183" s="2"/>
      <c r="M183" s="2"/>
      <c r="N183" s="128"/>
    </row>
    <row r="184" spans="1:14" s="133" customFormat="1">
      <c r="A184" s="104"/>
      <c r="B184" s="122"/>
      <c r="C184" s="105"/>
      <c r="D184" s="106"/>
      <c r="E184" s="103"/>
      <c r="F184" s="105" t="str">
        <f t="shared" si="6"/>
        <v/>
      </c>
      <c r="G184" s="134"/>
      <c r="H184" s="2"/>
      <c r="I184" s="2"/>
      <c r="J184" s="2"/>
      <c r="K184" s="2"/>
      <c r="L184" s="2"/>
      <c r="M184" s="2"/>
      <c r="N184" s="128"/>
    </row>
    <row r="185" spans="1:14" s="133" customFormat="1">
      <c r="A185" s="104"/>
      <c r="B185" s="122"/>
      <c r="C185" s="105"/>
      <c r="D185" s="106"/>
      <c r="E185" s="103"/>
      <c r="F185" s="105" t="str">
        <f t="shared" si="6"/>
        <v/>
      </c>
      <c r="G185" s="134"/>
      <c r="H185" s="2"/>
      <c r="I185" s="2"/>
      <c r="J185" s="2"/>
      <c r="K185" s="2"/>
      <c r="L185" s="2"/>
      <c r="M185" s="2"/>
      <c r="N185" s="128"/>
    </row>
    <row r="186" spans="1:14" s="133" customFormat="1">
      <c r="A186" s="104"/>
      <c r="B186" s="122"/>
      <c r="C186" s="105"/>
      <c r="D186" s="106"/>
      <c r="E186" s="103"/>
      <c r="F186" s="105" t="str">
        <f t="shared" si="6"/>
        <v/>
      </c>
      <c r="G186" s="134"/>
      <c r="H186" s="2"/>
      <c r="I186" s="2"/>
      <c r="J186" s="2"/>
      <c r="K186" s="2"/>
      <c r="L186" s="2"/>
      <c r="M186" s="2"/>
      <c r="N186" s="128"/>
    </row>
    <row r="187" spans="1:14" s="133" customFormat="1">
      <c r="A187" s="104"/>
      <c r="B187" s="122"/>
      <c r="C187" s="105"/>
      <c r="D187" s="106"/>
      <c r="E187" s="103"/>
      <c r="F187" s="105" t="str">
        <f t="shared" si="6"/>
        <v/>
      </c>
      <c r="G187" s="134"/>
      <c r="H187" s="2"/>
      <c r="I187" s="2"/>
      <c r="J187" s="2"/>
      <c r="K187" s="2"/>
      <c r="L187" s="2"/>
      <c r="M187" s="2"/>
      <c r="N187" s="128"/>
    </row>
    <row r="188" spans="1:14" s="133" customFormat="1">
      <c r="A188" s="104"/>
      <c r="B188" s="122"/>
      <c r="C188" s="105"/>
      <c r="D188" s="106"/>
      <c r="E188" s="103"/>
      <c r="F188" s="105" t="str">
        <f t="shared" si="6"/>
        <v/>
      </c>
      <c r="G188" s="134"/>
      <c r="H188" s="2"/>
      <c r="I188" s="2"/>
      <c r="J188" s="2"/>
      <c r="K188" s="2"/>
      <c r="L188" s="2"/>
      <c r="M188" s="2"/>
      <c r="N188" s="128"/>
    </row>
    <row r="189" spans="1:14" s="133" customFormat="1">
      <c r="A189" s="104"/>
      <c r="B189" s="122"/>
      <c r="C189" s="105"/>
      <c r="D189" s="106"/>
      <c r="E189" s="103"/>
      <c r="F189" s="105" t="str">
        <f t="shared" si="6"/>
        <v/>
      </c>
      <c r="G189" s="134"/>
      <c r="H189" s="2"/>
      <c r="I189" s="2"/>
      <c r="J189" s="2"/>
      <c r="K189" s="2"/>
      <c r="L189" s="2"/>
      <c r="M189" s="2"/>
      <c r="N189" s="128"/>
    </row>
    <row r="190" spans="1:14" s="133" customFormat="1">
      <c r="A190" s="104"/>
      <c r="B190" s="122"/>
      <c r="C190" s="105"/>
      <c r="D190" s="106"/>
      <c r="E190" s="103"/>
      <c r="F190" s="105" t="str">
        <f t="shared" si="6"/>
        <v/>
      </c>
      <c r="G190" s="134"/>
      <c r="H190" s="2"/>
      <c r="I190" s="2"/>
      <c r="J190" s="2"/>
      <c r="K190" s="2"/>
      <c r="L190" s="2"/>
      <c r="M190" s="2"/>
      <c r="N190" s="128"/>
    </row>
    <row r="191" spans="1:14" s="133" customFormat="1">
      <c r="A191" s="104"/>
      <c r="B191" s="122"/>
      <c r="C191" s="105"/>
      <c r="D191" s="106"/>
      <c r="E191" s="103"/>
      <c r="F191" s="105" t="str">
        <f t="shared" si="6"/>
        <v/>
      </c>
      <c r="G191" s="134"/>
      <c r="H191" s="2"/>
      <c r="I191" s="2"/>
      <c r="J191" s="2"/>
      <c r="K191" s="2"/>
      <c r="L191" s="2"/>
      <c r="M191" s="2"/>
      <c r="N191" s="128"/>
    </row>
    <row r="192" spans="1:14" s="133" customFormat="1">
      <c r="A192" s="104"/>
      <c r="B192" s="122"/>
      <c r="C192" s="105"/>
      <c r="D192" s="106"/>
      <c r="E192" s="103"/>
      <c r="F192" s="105" t="str">
        <f t="shared" si="6"/>
        <v/>
      </c>
      <c r="G192" s="134"/>
      <c r="H192" s="2"/>
      <c r="I192" s="2"/>
      <c r="J192" s="2"/>
      <c r="K192" s="2"/>
      <c r="L192" s="2"/>
      <c r="M192" s="2"/>
      <c r="N192" s="128"/>
    </row>
    <row r="193" spans="1:14" s="133" customFormat="1">
      <c r="A193" s="104"/>
      <c r="B193" s="122"/>
      <c r="C193" s="105"/>
      <c r="D193" s="106"/>
      <c r="E193" s="103"/>
      <c r="F193" s="105" t="str">
        <f t="shared" si="6"/>
        <v/>
      </c>
      <c r="G193" s="134"/>
      <c r="H193" s="2"/>
      <c r="I193" s="2"/>
      <c r="J193" s="2"/>
      <c r="K193" s="2"/>
      <c r="L193" s="2"/>
      <c r="M193" s="2"/>
      <c r="N193" s="128"/>
    </row>
    <row r="194" spans="1:14" s="133" customFormat="1">
      <c r="A194" s="104"/>
      <c r="B194" s="122"/>
      <c r="C194" s="105"/>
      <c r="D194" s="106"/>
      <c r="E194" s="103"/>
      <c r="F194" s="105" t="str">
        <f t="shared" si="6"/>
        <v/>
      </c>
      <c r="G194" s="134"/>
      <c r="H194" s="2"/>
      <c r="I194" s="2"/>
      <c r="J194" s="2"/>
      <c r="K194" s="2"/>
      <c r="L194" s="2"/>
      <c r="M194" s="2"/>
      <c r="N194" s="128"/>
    </row>
    <row r="195" spans="1:14" s="133" customFormat="1">
      <c r="A195" s="104"/>
      <c r="B195" s="122"/>
      <c r="C195" s="105"/>
      <c r="D195" s="106"/>
      <c r="E195" s="103"/>
      <c r="F195" s="105" t="str">
        <f t="shared" ref="F195:F250" si="7">B195&amp;C195</f>
        <v/>
      </c>
      <c r="G195" s="134"/>
      <c r="H195" s="2"/>
      <c r="I195" s="2"/>
      <c r="J195" s="2"/>
      <c r="K195" s="2"/>
      <c r="L195" s="2"/>
      <c r="M195" s="2"/>
      <c r="N195" s="128"/>
    </row>
    <row r="196" spans="1:14" s="133" customFormat="1">
      <c r="A196" s="104"/>
      <c r="B196" s="122"/>
      <c r="C196" s="105"/>
      <c r="D196" s="106"/>
      <c r="E196" s="103"/>
      <c r="F196" s="105" t="str">
        <f t="shared" si="7"/>
        <v/>
      </c>
      <c r="G196" s="134"/>
      <c r="H196" s="2"/>
      <c r="I196" s="2"/>
      <c r="J196" s="2"/>
      <c r="K196" s="2"/>
      <c r="L196" s="2"/>
      <c r="M196" s="2"/>
      <c r="N196" s="128"/>
    </row>
    <row r="197" spans="1:14" s="133" customFormat="1">
      <c r="A197" s="104"/>
      <c r="B197" s="122"/>
      <c r="C197" s="105"/>
      <c r="D197" s="106"/>
      <c r="E197" s="103"/>
      <c r="F197" s="105" t="str">
        <f t="shared" si="7"/>
        <v/>
      </c>
      <c r="G197" s="134"/>
      <c r="H197" s="2"/>
      <c r="I197" s="2"/>
      <c r="J197" s="2"/>
      <c r="K197" s="2"/>
      <c r="L197" s="2"/>
      <c r="M197" s="2"/>
      <c r="N197" s="128"/>
    </row>
    <row r="198" spans="1:14" s="133" customFormat="1">
      <c r="A198" s="104"/>
      <c r="B198" s="122"/>
      <c r="C198" s="105"/>
      <c r="D198" s="106"/>
      <c r="E198" s="103"/>
      <c r="F198" s="105" t="str">
        <f t="shared" si="7"/>
        <v/>
      </c>
      <c r="G198" s="134"/>
      <c r="H198" s="2"/>
      <c r="I198" s="2"/>
      <c r="J198" s="2"/>
      <c r="K198" s="2"/>
      <c r="L198" s="2"/>
      <c r="M198" s="2"/>
      <c r="N198" s="128"/>
    </row>
    <row r="199" spans="1:14" s="133" customFormat="1">
      <c r="A199" s="104"/>
      <c r="B199" s="122"/>
      <c r="C199" s="105"/>
      <c r="D199" s="106"/>
      <c r="E199" s="103"/>
      <c r="F199" s="105" t="str">
        <f t="shared" si="7"/>
        <v/>
      </c>
      <c r="G199" s="134"/>
      <c r="H199" s="2"/>
      <c r="I199" s="2"/>
      <c r="J199" s="2"/>
      <c r="K199" s="2"/>
      <c r="L199" s="2"/>
      <c r="M199" s="2"/>
      <c r="N199" s="128"/>
    </row>
    <row r="200" spans="1:14" s="133" customFormat="1">
      <c r="A200" s="104"/>
      <c r="B200" s="122"/>
      <c r="C200" s="105"/>
      <c r="D200" s="106"/>
      <c r="E200" s="103"/>
      <c r="F200" s="105" t="str">
        <f t="shared" si="7"/>
        <v/>
      </c>
      <c r="G200" s="134"/>
      <c r="H200" s="2"/>
      <c r="I200" s="2"/>
      <c r="J200" s="2"/>
      <c r="K200" s="2"/>
      <c r="L200" s="2"/>
      <c r="M200" s="2"/>
      <c r="N200" s="128"/>
    </row>
    <row r="201" spans="1:14" s="133" customFormat="1">
      <c r="A201" s="104"/>
      <c r="B201" s="122"/>
      <c r="C201" s="105"/>
      <c r="D201" s="106"/>
      <c r="E201" s="103"/>
      <c r="F201" s="105" t="str">
        <f t="shared" si="7"/>
        <v/>
      </c>
      <c r="G201" s="134"/>
      <c r="H201" s="2"/>
      <c r="I201" s="2"/>
      <c r="J201" s="2"/>
      <c r="K201" s="2"/>
      <c r="L201" s="2"/>
      <c r="M201" s="2"/>
      <c r="N201" s="128"/>
    </row>
    <row r="202" spans="1:14" s="133" customFormat="1">
      <c r="A202" s="104"/>
      <c r="B202" s="122"/>
      <c r="C202" s="105"/>
      <c r="D202" s="106"/>
      <c r="E202" s="103"/>
      <c r="F202" s="105" t="str">
        <f t="shared" si="7"/>
        <v/>
      </c>
      <c r="G202" s="134"/>
      <c r="H202" s="2"/>
      <c r="I202" s="2"/>
      <c r="J202" s="2"/>
      <c r="K202" s="2"/>
      <c r="L202" s="2"/>
      <c r="M202" s="2"/>
      <c r="N202" s="128"/>
    </row>
    <row r="203" spans="1:14" s="133" customFormat="1">
      <c r="A203" s="104"/>
      <c r="B203" s="122"/>
      <c r="C203" s="105"/>
      <c r="D203" s="106"/>
      <c r="E203" s="103"/>
      <c r="F203" s="105" t="str">
        <f t="shared" si="7"/>
        <v/>
      </c>
      <c r="G203" s="134"/>
      <c r="H203" s="2"/>
      <c r="I203" s="2"/>
      <c r="J203" s="2"/>
      <c r="K203" s="2"/>
      <c r="L203" s="2"/>
      <c r="M203" s="2"/>
      <c r="N203" s="128"/>
    </row>
    <row r="204" spans="1:14" s="133" customFormat="1">
      <c r="A204" s="104"/>
      <c r="B204" s="122"/>
      <c r="C204" s="105"/>
      <c r="D204" s="106"/>
      <c r="E204" s="103"/>
      <c r="F204" s="105" t="str">
        <f t="shared" si="7"/>
        <v/>
      </c>
      <c r="G204" s="134"/>
      <c r="H204" s="2"/>
      <c r="I204" s="2"/>
      <c r="J204" s="2"/>
      <c r="K204" s="2"/>
      <c r="L204" s="2"/>
      <c r="M204" s="2"/>
      <c r="N204" s="128"/>
    </row>
    <row r="205" spans="1:14" s="133" customFormat="1">
      <c r="A205" s="104"/>
      <c r="B205" s="122"/>
      <c r="C205" s="105"/>
      <c r="D205" s="106"/>
      <c r="E205" s="103"/>
      <c r="F205" s="105" t="str">
        <f t="shared" si="7"/>
        <v/>
      </c>
      <c r="G205" s="134"/>
      <c r="H205" s="2"/>
      <c r="I205" s="2"/>
      <c r="J205" s="2"/>
      <c r="K205" s="2"/>
      <c r="L205" s="2"/>
      <c r="M205" s="2"/>
      <c r="N205" s="128"/>
    </row>
    <row r="206" spans="1:14" s="133" customFormat="1">
      <c r="A206" s="104"/>
      <c r="B206" s="122"/>
      <c r="C206" s="105"/>
      <c r="D206" s="106"/>
      <c r="E206" s="103"/>
      <c r="F206" s="105" t="str">
        <f t="shared" si="7"/>
        <v/>
      </c>
      <c r="G206" s="134"/>
      <c r="H206" s="2"/>
      <c r="I206" s="2"/>
      <c r="J206" s="2"/>
      <c r="K206" s="2"/>
      <c r="L206" s="2"/>
      <c r="M206" s="2"/>
      <c r="N206" s="128"/>
    </row>
    <row r="207" spans="1:14" s="133" customFormat="1">
      <c r="A207" s="104"/>
      <c r="B207" s="122"/>
      <c r="C207" s="105"/>
      <c r="D207" s="106"/>
      <c r="E207" s="103"/>
      <c r="F207" s="105" t="str">
        <f t="shared" si="7"/>
        <v/>
      </c>
      <c r="G207" s="134"/>
      <c r="H207" s="2"/>
      <c r="I207" s="2"/>
      <c r="J207" s="2"/>
      <c r="K207" s="2"/>
      <c r="L207" s="2"/>
      <c r="M207" s="2"/>
      <c r="N207" s="128"/>
    </row>
    <row r="208" spans="1:14" s="133" customFormat="1">
      <c r="A208" s="104"/>
      <c r="B208" s="122"/>
      <c r="C208" s="105"/>
      <c r="D208" s="106"/>
      <c r="E208" s="103"/>
      <c r="F208" s="105" t="str">
        <f t="shared" si="7"/>
        <v/>
      </c>
      <c r="G208" s="134"/>
      <c r="H208" s="2"/>
      <c r="I208" s="2"/>
      <c r="J208" s="2"/>
      <c r="K208" s="2"/>
      <c r="L208" s="2"/>
      <c r="M208" s="2"/>
      <c r="N208" s="128"/>
    </row>
    <row r="209" spans="1:14" s="133" customFormat="1">
      <c r="A209" s="104"/>
      <c r="B209" s="122"/>
      <c r="C209" s="105"/>
      <c r="D209" s="106"/>
      <c r="E209" s="103"/>
      <c r="F209" s="105" t="str">
        <f t="shared" si="7"/>
        <v/>
      </c>
      <c r="G209" s="134"/>
      <c r="H209" s="2"/>
      <c r="I209" s="2"/>
      <c r="J209" s="2"/>
      <c r="K209" s="2"/>
      <c r="L209" s="2"/>
      <c r="M209" s="2"/>
      <c r="N209" s="128"/>
    </row>
    <row r="210" spans="1:14" s="133" customFormat="1">
      <c r="A210" s="104"/>
      <c r="B210" s="122"/>
      <c r="C210" s="105"/>
      <c r="D210" s="106"/>
      <c r="E210" s="103"/>
      <c r="F210" s="105" t="str">
        <f t="shared" si="7"/>
        <v/>
      </c>
      <c r="G210" s="134"/>
      <c r="H210" s="2"/>
      <c r="I210" s="2"/>
      <c r="J210" s="2"/>
      <c r="K210" s="2"/>
      <c r="L210" s="2"/>
      <c r="M210" s="2"/>
      <c r="N210" s="128"/>
    </row>
    <row r="211" spans="1:14" s="133" customFormat="1">
      <c r="A211" s="104"/>
      <c r="B211" s="122"/>
      <c r="C211" s="105"/>
      <c r="D211" s="106"/>
      <c r="E211" s="103"/>
      <c r="F211" s="105" t="str">
        <f t="shared" si="7"/>
        <v/>
      </c>
      <c r="G211" s="134"/>
      <c r="H211" s="2"/>
      <c r="I211" s="2"/>
      <c r="J211" s="2"/>
      <c r="K211" s="2"/>
      <c r="L211" s="2"/>
      <c r="M211" s="2"/>
      <c r="N211" s="128"/>
    </row>
    <row r="212" spans="1:14" s="133" customFormat="1">
      <c r="A212" s="104"/>
      <c r="B212" s="122"/>
      <c r="C212" s="105"/>
      <c r="D212" s="106"/>
      <c r="E212" s="103"/>
      <c r="F212" s="105" t="str">
        <f t="shared" si="7"/>
        <v/>
      </c>
      <c r="G212" s="134"/>
      <c r="H212" s="2"/>
      <c r="I212" s="2"/>
      <c r="J212" s="2"/>
      <c r="K212" s="2"/>
      <c r="L212" s="2"/>
      <c r="M212" s="2"/>
      <c r="N212" s="128"/>
    </row>
    <row r="213" spans="1:14" s="133" customFormat="1">
      <c r="A213" s="104"/>
      <c r="B213" s="122"/>
      <c r="C213" s="105"/>
      <c r="D213" s="106"/>
      <c r="E213" s="103"/>
      <c r="F213" s="105" t="str">
        <f t="shared" si="7"/>
        <v/>
      </c>
      <c r="G213" s="134"/>
      <c r="H213" s="2"/>
      <c r="I213" s="2"/>
      <c r="J213" s="2"/>
      <c r="K213" s="2"/>
      <c r="L213" s="2"/>
      <c r="M213" s="2"/>
      <c r="N213" s="128"/>
    </row>
    <row r="214" spans="1:14" s="133" customFormat="1">
      <c r="A214" s="104"/>
      <c r="B214" s="122"/>
      <c r="C214" s="105"/>
      <c r="D214" s="106"/>
      <c r="E214" s="103"/>
      <c r="F214" s="105" t="str">
        <f t="shared" si="7"/>
        <v/>
      </c>
      <c r="G214" s="134"/>
      <c r="H214" s="2"/>
      <c r="I214" s="2"/>
      <c r="J214" s="2"/>
      <c r="K214" s="2"/>
      <c r="L214" s="2"/>
      <c r="M214" s="2"/>
      <c r="N214" s="128"/>
    </row>
    <row r="215" spans="1:14" s="133" customFormat="1">
      <c r="A215" s="104"/>
      <c r="B215" s="122"/>
      <c r="C215" s="105"/>
      <c r="D215" s="106"/>
      <c r="E215" s="103"/>
      <c r="F215" s="105" t="str">
        <f t="shared" si="7"/>
        <v/>
      </c>
      <c r="G215" s="134"/>
      <c r="H215" s="2"/>
      <c r="I215" s="2"/>
      <c r="J215" s="2"/>
      <c r="K215" s="2"/>
      <c r="L215" s="2"/>
      <c r="M215" s="2"/>
      <c r="N215" s="128"/>
    </row>
    <row r="216" spans="1:14" s="133" customFormat="1">
      <c r="A216" s="104"/>
      <c r="B216" s="122"/>
      <c r="C216" s="105"/>
      <c r="D216" s="106"/>
      <c r="E216" s="103"/>
      <c r="F216" s="105" t="str">
        <f t="shared" si="7"/>
        <v/>
      </c>
      <c r="G216" s="134"/>
      <c r="H216" s="2"/>
      <c r="I216" s="2"/>
      <c r="J216" s="2"/>
      <c r="K216" s="2"/>
      <c r="L216" s="2"/>
      <c r="M216" s="2"/>
      <c r="N216" s="128"/>
    </row>
    <row r="217" spans="1:14" s="133" customFormat="1">
      <c r="A217" s="104"/>
      <c r="B217" s="122"/>
      <c r="C217" s="105"/>
      <c r="D217" s="106"/>
      <c r="E217" s="103"/>
      <c r="F217" s="105" t="str">
        <f t="shared" si="7"/>
        <v/>
      </c>
      <c r="G217" s="134"/>
      <c r="H217" s="2"/>
      <c r="I217" s="2"/>
      <c r="J217" s="2"/>
      <c r="K217" s="2"/>
      <c r="L217" s="2"/>
      <c r="M217" s="2"/>
      <c r="N217" s="128"/>
    </row>
    <row r="218" spans="1:14" s="133" customFormat="1">
      <c r="A218" s="104"/>
      <c r="B218" s="122"/>
      <c r="C218" s="105"/>
      <c r="D218" s="106"/>
      <c r="E218" s="103"/>
      <c r="F218" s="105" t="str">
        <f t="shared" si="7"/>
        <v/>
      </c>
      <c r="G218" s="134"/>
      <c r="H218" s="2"/>
      <c r="I218" s="2"/>
      <c r="J218" s="2"/>
      <c r="K218" s="2"/>
      <c r="L218" s="2"/>
      <c r="M218" s="2"/>
      <c r="N218" s="128"/>
    </row>
    <row r="219" spans="1:14" s="133" customFormat="1">
      <c r="A219" s="104"/>
      <c r="B219" s="122"/>
      <c r="C219" s="105"/>
      <c r="D219" s="106"/>
      <c r="E219" s="103"/>
      <c r="F219" s="105" t="str">
        <f t="shared" si="7"/>
        <v/>
      </c>
      <c r="G219" s="134"/>
      <c r="H219" s="2"/>
      <c r="I219" s="2"/>
      <c r="J219" s="2"/>
      <c r="K219" s="2"/>
      <c r="L219" s="2"/>
      <c r="M219" s="2"/>
      <c r="N219" s="128"/>
    </row>
    <row r="220" spans="1:14" s="133" customFormat="1">
      <c r="A220" s="104"/>
      <c r="B220" s="122"/>
      <c r="C220" s="105"/>
      <c r="D220" s="106"/>
      <c r="E220" s="103"/>
      <c r="F220" s="105" t="str">
        <f t="shared" si="7"/>
        <v/>
      </c>
      <c r="G220" s="134"/>
      <c r="H220" s="2"/>
      <c r="I220" s="2"/>
      <c r="J220" s="2"/>
      <c r="K220" s="2"/>
      <c r="L220" s="2"/>
      <c r="M220" s="2"/>
      <c r="N220" s="128"/>
    </row>
    <row r="221" spans="1:14" s="133" customFormat="1">
      <c r="A221" s="104"/>
      <c r="B221" s="122"/>
      <c r="C221" s="105"/>
      <c r="D221" s="106"/>
      <c r="E221" s="103"/>
      <c r="F221" s="105" t="str">
        <f t="shared" si="7"/>
        <v/>
      </c>
      <c r="G221" s="134"/>
      <c r="H221" s="2"/>
      <c r="I221" s="2"/>
      <c r="J221" s="2"/>
      <c r="K221" s="2"/>
      <c r="L221" s="2"/>
      <c r="M221" s="2"/>
      <c r="N221" s="128"/>
    </row>
    <row r="222" spans="1:14" s="133" customFormat="1">
      <c r="A222" s="104"/>
      <c r="B222" s="122"/>
      <c r="C222" s="105"/>
      <c r="D222" s="106"/>
      <c r="E222" s="103"/>
      <c r="F222" s="105" t="str">
        <f t="shared" si="7"/>
        <v/>
      </c>
      <c r="G222" s="134"/>
      <c r="H222" s="2"/>
      <c r="I222" s="2"/>
      <c r="J222" s="2"/>
      <c r="K222" s="2"/>
      <c r="L222" s="2"/>
      <c r="M222" s="2"/>
      <c r="N222" s="128"/>
    </row>
    <row r="223" spans="1:14" s="133" customFormat="1">
      <c r="A223" s="104"/>
      <c r="B223" s="122"/>
      <c r="C223" s="105"/>
      <c r="D223" s="106"/>
      <c r="E223" s="103"/>
      <c r="F223" s="105" t="str">
        <f t="shared" si="7"/>
        <v/>
      </c>
      <c r="G223" s="134"/>
      <c r="H223" s="2"/>
      <c r="I223" s="2"/>
      <c r="J223" s="2"/>
      <c r="K223" s="2"/>
      <c r="L223" s="2"/>
      <c r="M223" s="2"/>
      <c r="N223" s="128"/>
    </row>
    <row r="224" spans="1:14" s="133" customFormat="1">
      <c r="A224" s="104"/>
      <c r="B224" s="122"/>
      <c r="C224" s="105"/>
      <c r="D224" s="106"/>
      <c r="E224" s="103"/>
      <c r="F224" s="105" t="str">
        <f t="shared" si="7"/>
        <v/>
      </c>
      <c r="G224" s="134"/>
      <c r="H224" s="2"/>
      <c r="I224" s="2"/>
      <c r="J224" s="2"/>
      <c r="K224" s="2"/>
      <c r="L224" s="2"/>
      <c r="M224" s="2"/>
      <c r="N224" s="128"/>
    </row>
    <row r="225" spans="1:14" s="133" customFormat="1">
      <c r="A225" s="104"/>
      <c r="B225" s="122"/>
      <c r="C225" s="105"/>
      <c r="D225" s="106"/>
      <c r="E225" s="103"/>
      <c r="F225" s="105" t="str">
        <f t="shared" si="7"/>
        <v/>
      </c>
      <c r="G225" s="134"/>
      <c r="H225" s="2"/>
      <c r="I225" s="2"/>
      <c r="J225" s="2"/>
      <c r="K225" s="2"/>
      <c r="L225" s="2"/>
      <c r="M225" s="2"/>
      <c r="N225" s="128"/>
    </row>
    <row r="226" spans="1:14" s="133" customFormat="1">
      <c r="A226" s="104"/>
      <c r="B226" s="122"/>
      <c r="C226" s="105"/>
      <c r="D226" s="106"/>
      <c r="E226" s="103"/>
      <c r="F226" s="105" t="str">
        <f t="shared" si="7"/>
        <v/>
      </c>
      <c r="G226" s="134"/>
      <c r="H226" s="2"/>
      <c r="I226" s="2"/>
      <c r="J226" s="2"/>
      <c r="K226" s="2"/>
      <c r="L226" s="2"/>
      <c r="M226" s="2"/>
      <c r="N226" s="128"/>
    </row>
    <row r="227" spans="1:14" s="133" customFormat="1">
      <c r="A227" s="104"/>
      <c r="B227" s="122"/>
      <c r="C227" s="105"/>
      <c r="D227" s="106"/>
      <c r="E227" s="103"/>
      <c r="F227" s="105" t="str">
        <f t="shared" si="7"/>
        <v/>
      </c>
      <c r="G227" s="134"/>
      <c r="H227" s="2"/>
      <c r="I227" s="2"/>
      <c r="J227" s="2"/>
      <c r="K227" s="2"/>
      <c r="L227" s="2"/>
      <c r="M227" s="2"/>
      <c r="N227" s="128"/>
    </row>
    <row r="228" spans="1:14" s="133" customFormat="1">
      <c r="A228" s="104"/>
      <c r="B228" s="122"/>
      <c r="C228" s="105"/>
      <c r="D228" s="106"/>
      <c r="E228" s="103"/>
      <c r="F228" s="105" t="str">
        <f t="shared" si="7"/>
        <v/>
      </c>
      <c r="G228" s="134"/>
      <c r="H228" s="2"/>
      <c r="I228" s="2"/>
      <c r="J228" s="2"/>
      <c r="K228" s="2"/>
      <c r="L228" s="2"/>
      <c r="M228" s="2"/>
      <c r="N228" s="128"/>
    </row>
    <row r="229" spans="1:14" s="133" customFormat="1">
      <c r="A229" s="104"/>
      <c r="B229" s="122"/>
      <c r="C229" s="105"/>
      <c r="D229" s="106"/>
      <c r="E229" s="103"/>
      <c r="F229" s="105" t="str">
        <f t="shared" si="7"/>
        <v/>
      </c>
      <c r="G229" s="134"/>
      <c r="H229" s="2"/>
      <c r="I229" s="2"/>
      <c r="J229" s="2"/>
      <c r="K229" s="2"/>
      <c r="L229" s="2"/>
      <c r="M229" s="2"/>
      <c r="N229" s="128"/>
    </row>
    <row r="230" spans="1:14" s="133" customFormat="1">
      <c r="A230" s="104"/>
      <c r="B230" s="122"/>
      <c r="C230" s="105"/>
      <c r="D230" s="106"/>
      <c r="E230" s="103"/>
      <c r="F230" s="105" t="str">
        <f t="shared" si="7"/>
        <v/>
      </c>
      <c r="G230" s="134"/>
      <c r="H230" s="2"/>
      <c r="I230" s="2"/>
      <c r="J230" s="2"/>
      <c r="K230" s="2"/>
      <c r="L230" s="2"/>
      <c r="M230" s="2"/>
      <c r="N230" s="128"/>
    </row>
    <row r="231" spans="1:14" s="133" customFormat="1">
      <c r="A231" s="104"/>
      <c r="B231" s="122"/>
      <c r="C231" s="105"/>
      <c r="D231" s="106"/>
      <c r="E231" s="103"/>
      <c r="F231" s="105" t="str">
        <f t="shared" si="7"/>
        <v/>
      </c>
      <c r="G231" s="134"/>
      <c r="H231" s="2"/>
      <c r="I231" s="2"/>
      <c r="J231" s="2"/>
      <c r="K231" s="2"/>
      <c r="L231" s="2"/>
      <c r="M231" s="2"/>
      <c r="N231" s="128"/>
    </row>
    <row r="232" spans="1:14" s="133" customFormat="1">
      <c r="A232" s="104"/>
      <c r="B232" s="122"/>
      <c r="C232" s="105"/>
      <c r="D232" s="106"/>
      <c r="E232" s="103"/>
      <c r="F232" s="105" t="str">
        <f t="shared" si="7"/>
        <v/>
      </c>
      <c r="G232" s="134"/>
      <c r="H232" s="2"/>
      <c r="I232" s="2"/>
      <c r="J232" s="2"/>
      <c r="K232" s="2"/>
      <c r="L232" s="2"/>
      <c r="M232" s="2"/>
      <c r="N232" s="128"/>
    </row>
    <row r="233" spans="1:14" s="133" customFormat="1">
      <c r="A233" s="104"/>
      <c r="B233" s="122"/>
      <c r="C233" s="105"/>
      <c r="D233" s="106"/>
      <c r="E233" s="103"/>
      <c r="F233" s="105" t="str">
        <f t="shared" si="7"/>
        <v/>
      </c>
      <c r="G233" s="134"/>
      <c r="H233" s="2"/>
      <c r="I233" s="2"/>
      <c r="J233" s="2"/>
      <c r="K233" s="2"/>
      <c r="L233" s="2"/>
      <c r="M233" s="2"/>
      <c r="N233" s="128"/>
    </row>
    <row r="234" spans="1:14" s="133" customFormat="1">
      <c r="A234" s="104"/>
      <c r="B234" s="122"/>
      <c r="C234" s="105"/>
      <c r="D234" s="106"/>
      <c r="E234" s="103"/>
      <c r="F234" s="105" t="str">
        <f t="shared" si="7"/>
        <v/>
      </c>
      <c r="G234" s="134"/>
      <c r="H234" s="2"/>
      <c r="I234" s="2"/>
      <c r="J234" s="2"/>
      <c r="K234" s="2"/>
      <c r="L234" s="2"/>
      <c r="M234" s="2"/>
      <c r="N234" s="128"/>
    </row>
    <row r="235" spans="1:14" s="133" customFormat="1">
      <c r="A235" s="104"/>
      <c r="B235" s="122"/>
      <c r="C235" s="105"/>
      <c r="D235" s="106"/>
      <c r="E235" s="103"/>
      <c r="F235" s="105" t="str">
        <f t="shared" si="7"/>
        <v/>
      </c>
      <c r="G235" s="134"/>
      <c r="H235" s="2"/>
      <c r="I235" s="2"/>
      <c r="J235" s="2"/>
      <c r="K235" s="2"/>
      <c r="L235" s="2"/>
      <c r="M235" s="2"/>
      <c r="N235" s="128"/>
    </row>
    <row r="236" spans="1:14" s="133" customFormat="1">
      <c r="A236" s="104"/>
      <c r="B236" s="122"/>
      <c r="C236" s="105"/>
      <c r="D236" s="106"/>
      <c r="E236" s="103"/>
      <c r="F236" s="105" t="str">
        <f t="shared" si="7"/>
        <v/>
      </c>
      <c r="G236" s="134"/>
      <c r="H236" s="2"/>
      <c r="I236" s="2"/>
      <c r="J236" s="2"/>
      <c r="K236" s="2"/>
      <c r="L236" s="2"/>
      <c r="M236" s="2"/>
      <c r="N236" s="128"/>
    </row>
    <row r="237" spans="1:14" s="133" customFormat="1">
      <c r="A237" s="104"/>
      <c r="B237" s="122"/>
      <c r="C237" s="105"/>
      <c r="D237" s="106"/>
      <c r="E237" s="103"/>
      <c r="F237" s="105" t="str">
        <f t="shared" si="7"/>
        <v/>
      </c>
      <c r="G237" s="134"/>
      <c r="H237" s="2"/>
      <c r="I237" s="2"/>
      <c r="J237" s="2"/>
      <c r="K237" s="2"/>
      <c r="L237" s="2"/>
      <c r="M237" s="2"/>
      <c r="N237" s="128"/>
    </row>
    <row r="238" spans="1:14" s="133" customFormat="1">
      <c r="A238" s="104"/>
      <c r="B238" s="122"/>
      <c r="C238" s="105"/>
      <c r="D238" s="106"/>
      <c r="E238" s="103"/>
      <c r="F238" s="105" t="str">
        <f t="shared" si="7"/>
        <v/>
      </c>
      <c r="G238" s="134"/>
      <c r="H238" s="2"/>
      <c r="I238" s="2"/>
      <c r="J238" s="2"/>
      <c r="K238" s="2"/>
      <c r="L238" s="2"/>
      <c r="M238" s="2"/>
      <c r="N238" s="128"/>
    </row>
    <row r="239" spans="1:14" s="133" customFormat="1">
      <c r="A239" s="104"/>
      <c r="B239" s="122"/>
      <c r="C239" s="105"/>
      <c r="D239" s="106"/>
      <c r="E239" s="103"/>
      <c r="F239" s="105" t="str">
        <f t="shared" si="7"/>
        <v/>
      </c>
      <c r="G239" s="134"/>
      <c r="H239" s="2"/>
      <c r="I239" s="2"/>
      <c r="J239" s="2"/>
      <c r="K239" s="2"/>
      <c r="L239" s="2"/>
      <c r="M239" s="2"/>
      <c r="N239" s="128"/>
    </row>
    <row r="240" spans="1:14" s="133" customFormat="1">
      <c r="A240" s="104"/>
      <c r="B240" s="122"/>
      <c r="C240" s="105"/>
      <c r="D240" s="106"/>
      <c r="E240" s="103"/>
      <c r="F240" s="105" t="str">
        <f t="shared" si="7"/>
        <v/>
      </c>
      <c r="G240" s="134"/>
      <c r="H240" s="2"/>
      <c r="I240" s="2"/>
      <c r="J240" s="2"/>
      <c r="K240" s="2"/>
      <c r="L240" s="2"/>
      <c r="M240" s="2"/>
      <c r="N240" s="128"/>
    </row>
    <row r="241" spans="1:14" s="133" customFormat="1">
      <c r="A241" s="104"/>
      <c r="B241" s="122"/>
      <c r="C241" s="105"/>
      <c r="D241" s="106"/>
      <c r="E241" s="103"/>
      <c r="F241" s="105" t="str">
        <f t="shared" si="7"/>
        <v/>
      </c>
      <c r="G241" s="134"/>
      <c r="H241" s="2"/>
      <c r="I241" s="2"/>
      <c r="J241" s="2"/>
      <c r="K241" s="2"/>
      <c r="L241" s="2"/>
      <c r="M241" s="2"/>
      <c r="N241" s="128"/>
    </row>
    <row r="242" spans="1:14" s="133" customFormat="1">
      <c r="A242" s="104"/>
      <c r="B242" s="122"/>
      <c r="C242" s="105"/>
      <c r="D242" s="106"/>
      <c r="E242" s="103"/>
      <c r="F242" s="105" t="str">
        <f t="shared" si="7"/>
        <v/>
      </c>
      <c r="G242" s="134"/>
      <c r="H242" s="2"/>
      <c r="I242" s="2"/>
      <c r="J242" s="2"/>
      <c r="K242" s="2"/>
      <c r="L242" s="2"/>
      <c r="M242" s="2"/>
      <c r="N242" s="128"/>
    </row>
    <row r="243" spans="1:14" s="133" customFormat="1">
      <c r="A243" s="104"/>
      <c r="B243" s="122"/>
      <c r="C243" s="105"/>
      <c r="D243" s="106"/>
      <c r="E243" s="103"/>
      <c r="F243" s="105" t="str">
        <f t="shared" si="7"/>
        <v/>
      </c>
      <c r="G243" s="134"/>
      <c r="H243" s="2"/>
      <c r="I243" s="2"/>
      <c r="J243" s="2"/>
      <c r="K243" s="2"/>
      <c r="L243" s="2"/>
      <c r="M243" s="2"/>
      <c r="N243" s="128"/>
    </row>
    <row r="244" spans="1:14" s="133" customFormat="1">
      <c r="A244" s="104"/>
      <c r="B244" s="122"/>
      <c r="C244" s="105"/>
      <c r="D244" s="106"/>
      <c r="E244" s="103"/>
      <c r="F244" s="105" t="str">
        <f t="shared" si="7"/>
        <v/>
      </c>
      <c r="G244" s="134"/>
      <c r="H244" s="2"/>
      <c r="I244" s="2"/>
      <c r="J244" s="2"/>
      <c r="K244" s="2"/>
      <c r="L244" s="2"/>
      <c r="M244" s="2"/>
      <c r="N244" s="128"/>
    </row>
    <row r="245" spans="1:14" s="133" customFormat="1">
      <c r="A245" s="104"/>
      <c r="B245" s="122"/>
      <c r="C245" s="105"/>
      <c r="D245" s="106"/>
      <c r="E245" s="103"/>
      <c r="F245" s="105" t="str">
        <f t="shared" si="7"/>
        <v/>
      </c>
      <c r="G245" s="134"/>
      <c r="H245" s="2"/>
      <c r="I245" s="2"/>
      <c r="J245" s="2"/>
      <c r="K245" s="2"/>
      <c r="L245" s="2"/>
      <c r="M245" s="2"/>
      <c r="N245" s="128"/>
    </row>
    <row r="246" spans="1:14" s="133" customFormat="1">
      <c r="A246" s="104"/>
      <c r="B246" s="122"/>
      <c r="C246" s="105"/>
      <c r="D246" s="106"/>
      <c r="E246" s="103"/>
      <c r="F246" s="105" t="str">
        <f t="shared" si="7"/>
        <v/>
      </c>
      <c r="G246" s="134"/>
      <c r="H246" s="2"/>
      <c r="I246" s="2"/>
      <c r="J246" s="2"/>
      <c r="K246" s="2"/>
      <c r="L246" s="2"/>
      <c r="M246" s="2"/>
      <c r="N246" s="128"/>
    </row>
    <row r="247" spans="1:14" s="133" customFormat="1">
      <c r="A247" s="104"/>
      <c r="B247" s="122"/>
      <c r="C247" s="105"/>
      <c r="D247" s="106"/>
      <c r="E247" s="103"/>
      <c r="F247" s="105" t="str">
        <f t="shared" si="7"/>
        <v/>
      </c>
      <c r="G247" s="134"/>
      <c r="H247" s="2"/>
      <c r="I247" s="2"/>
      <c r="J247" s="2"/>
      <c r="K247" s="2"/>
      <c r="L247" s="2"/>
      <c r="M247" s="2"/>
      <c r="N247" s="128"/>
    </row>
    <row r="248" spans="1:14" s="133" customFormat="1">
      <c r="A248" s="104"/>
      <c r="B248" s="122"/>
      <c r="C248" s="105"/>
      <c r="D248" s="106"/>
      <c r="E248" s="103"/>
      <c r="F248" s="105" t="str">
        <f t="shared" si="7"/>
        <v/>
      </c>
      <c r="G248" s="134"/>
      <c r="H248" s="2"/>
      <c r="I248" s="2"/>
      <c r="J248" s="2"/>
      <c r="K248" s="2"/>
      <c r="L248" s="2"/>
      <c r="M248" s="2"/>
      <c r="N248" s="128"/>
    </row>
    <row r="249" spans="1:14" s="133" customFormat="1">
      <c r="A249" s="104"/>
      <c r="B249" s="122"/>
      <c r="C249" s="105"/>
      <c r="D249" s="106"/>
      <c r="E249" s="103"/>
      <c r="F249" s="105" t="str">
        <f t="shared" si="7"/>
        <v/>
      </c>
      <c r="G249" s="134"/>
      <c r="H249" s="2"/>
      <c r="I249" s="2"/>
      <c r="J249" s="2"/>
      <c r="K249" s="2"/>
      <c r="L249" s="2"/>
      <c r="M249" s="2"/>
      <c r="N249" s="128"/>
    </row>
    <row r="250" spans="1:14" s="133" customFormat="1">
      <c r="A250" s="104"/>
      <c r="B250" s="122"/>
      <c r="C250" s="105"/>
      <c r="D250" s="106"/>
      <c r="E250" s="103"/>
      <c r="F250" s="105" t="str">
        <f t="shared" si="7"/>
        <v/>
      </c>
      <c r="G250" s="134"/>
      <c r="H250" s="2"/>
      <c r="I250" s="2"/>
      <c r="J250" s="2"/>
      <c r="K250" s="2"/>
      <c r="L250" s="2"/>
      <c r="M250" s="2"/>
      <c r="N250" s="128"/>
    </row>
  </sheetData>
  <sheetProtection password="8E83" sheet="1" objects="1" scenarios="1" formatCells="0" formatColumns="0" formatRows="0" insertColumns="0" insertRows="0" deleteColumns="0" deleteRows="0" selectLockedCells="1" sort="0" autoFilter="0"/>
  <autoFilter ref="A1:E250"/>
  <conditionalFormatting sqref="K11:K42">
    <cfRule type="cellIs" dxfId="23" priority="4" stopIfTrue="1" operator="greaterThanOrEqual">
      <formula>0</formula>
    </cfRule>
  </conditionalFormatting>
  <conditionalFormatting sqref="B1:B1048576">
    <cfRule type="cellIs" dxfId="22" priority="1" operator="equal">
      <formula>"Fixed"</formula>
    </cfRule>
    <cfRule type="cellIs" dxfId="21" priority="2" operator="equal">
      <formula>"Income"</formula>
    </cfRule>
    <cfRule type="cellIs" dxfId="20" priority="3" operator="equal">
      <formula>"Variable"</formula>
    </cfRule>
  </conditionalFormatting>
  <dataValidations count="3">
    <dataValidation type="list" allowBlank="1" showInputMessage="1" showErrorMessage="1" sqref="C3:C1048576">
      <formula1>INDIRECT(B3)</formula1>
    </dataValidation>
    <dataValidation type="date" operator="greaterThan" allowBlank="1" showInputMessage="1" showErrorMessage="1" sqref="A3:A250">
      <formula1>1</formula1>
    </dataValidation>
    <dataValidation type="list" showInputMessage="1" showErrorMessage="1" sqref="B3:B1048576">
      <formula1>Type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Budget</vt:lpstr>
      <vt:lpstr>YTD Analysis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Catagory</vt:lpstr>
      <vt:lpstr>Fixed</vt:lpstr>
      <vt:lpstr>Income</vt:lpstr>
      <vt:lpstr>Type</vt:lpstr>
      <vt:lpstr>Variable</vt:lpstr>
    </vt:vector>
  </TitlesOfParts>
  <Company>UT Southwestern Medical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Neil Rothman</cp:lastModifiedBy>
  <cp:lastPrinted>2004-10-12T13:43:36Z</cp:lastPrinted>
  <dcterms:created xsi:type="dcterms:W3CDTF">2004-10-11T21:53:04Z</dcterms:created>
  <dcterms:modified xsi:type="dcterms:W3CDTF">2012-02-14T02:36:02Z</dcterms:modified>
</cp:coreProperties>
</file>